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NCULACION Y ENLACE\Documents\TRANSPARENCIAOK\httpdocs\trans.proactiva\"/>
    </mc:Choice>
  </mc:AlternateContent>
  <bookViews>
    <workbookView xWindow="240" yWindow="135" windowWidth="20115" windowHeight="8250"/>
  </bookViews>
  <sheets>
    <sheet name="SUPERFICIE" sheetId="1" r:id="rId1"/>
  </sheets>
  <calcPr calcId="152511"/>
</workbook>
</file>

<file path=xl/calcChain.xml><?xml version="1.0" encoding="utf-8"?>
<calcChain xmlns="http://schemas.openxmlformats.org/spreadsheetml/2006/main">
  <c r="H37" i="1" l="1"/>
  <c r="H18" i="1"/>
  <c r="G37" i="1" l="1"/>
  <c r="G18" i="1"/>
  <c r="E37" i="1" l="1"/>
  <c r="D37" i="1"/>
  <c r="C37" i="1"/>
  <c r="B37" i="1"/>
  <c r="F36" i="1"/>
  <c r="F35" i="1"/>
  <c r="F34" i="1"/>
  <c r="F33" i="1"/>
  <c r="F32" i="1"/>
  <c r="E18" i="1"/>
  <c r="D18" i="1"/>
  <c r="C18" i="1"/>
  <c r="B18" i="1"/>
  <c r="F17" i="1"/>
  <c r="F16" i="1"/>
  <c r="F15" i="1"/>
  <c r="F14" i="1"/>
  <c r="F13" i="1"/>
  <c r="F18" i="1" l="1"/>
  <c r="F37" i="1"/>
</calcChain>
</file>

<file path=xl/sharedStrings.xml><?xml version="1.0" encoding="utf-8"?>
<sst xmlns="http://schemas.openxmlformats.org/spreadsheetml/2006/main" count="46" uniqueCount="19">
  <si>
    <t>CONSUMOS UNIDADES DE SUPERFICIE EN PESOS.</t>
  </si>
  <si>
    <t>AÑOS</t>
  </si>
  <si>
    <t>MES</t>
  </si>
  <si>
    <t>UNIDADES DE SUPERFICIE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</si>
  <si>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</si>
  <si>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</si>
  <si>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</si>
  <si>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</si>
  <si>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</si>
  <si>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</si>
  <si>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</si>
  <si>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</si>
  <si>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</si>
  <si>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</si>
  <si>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</si>
  <si>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</si>
  <si>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TOTAL:</t>
  </si>
  <si>
    <t>CONSUMOS UNIDADES DE SUPERFICIE EN LITROS.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</si>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</sst>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_-* #,##0.000_-;\-* #,##0.000_-;_-* &quot;-&quot;??_-;_-@_-"/>
    <numFmt numFmtId="166" formatCode="_-[$€]* #,##0.00_-;\-[$€]* #,##0.00_-;_-[$€]* &quot;-&quot;??_-;_-@_-"/>
    <numFmt numFmtId="167" formatCode="_-\$* #,##0.00_-;&quot;-$&quot;* #,##0.00_-;_-\$* \-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oberana Texto"/>
      <family val="3"/>
    </font>
    <font>
      <sz val="9"/>
      <color theme="1"/>
      <name val="Soberana Texto"/>
      <family val="3"/>
    </font>
    <font>
      <b/>
      <sz val="10"/>
      <color theme="1"/>
      <name val="Soberana Texto"/>
      <family val="3"/>
    </font>
    <font>
      <sz val="10"/>
      <color theme="1"/>
      <name val="Soberana San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8" fillId="6" borderId="0" applyNumberFormat="0" applyBorder="0" applyAlignment="0" applyProtection="0"/>
    <xf numFmtId="0" fontId="9" fillId="18" borderId="11" applyNumberFormat="0" applyAlignment="0" applyProtection="0"/>
    <xf numFmtId="0" fontId="9" fillId="18" borderId="11" applyNumberFormat="0" applyAlignment="0" applyProtection="0"/>
    <xf numFmtId="0" fontId="9" fillId="18" borderId="11" applyNumberFormat="0" applyAlignment="0" applyProtection="0"/>
    <xf numFmtId="0" fontId="9" fillId="18" borderId="11" applyNumberFormat="0" applyAlignment="0" applyProtection="0"/>
    <xf numFmtId="0" fontId="9" fillId="18" borderId="11" applyNumberFormat="0" applyAlignment="0" applyProtection="0"/>
    <xf numFmtId="0" fontId="9" fillId="18" borderId="11" applyNumberFormat="0" applyAlignment="0" applyProtection="0"/>
    <xf numFmtId="0" fontId="9" fillId="18" borderId="11" applyNumberFormat="0" applyAlignment="0" applyProtection="0"/>
    <xf numFmtId="0" fontId="9" fillId="18" borderId="11" applyNumberFormat="0" applyAlignment="0" applyProtection="0"/>
    <xf numFmtId="0" fontId="9" fillId="18" borderId="11" applyNumberFormat="0" applyAlignment="0" applyProtection="0"/>
    <xf numFmtId="0" fontId="10" fillId="19" borderId="12" applyNumberFormat="0" applyAlignment="0" applyProtection="0"/>
    <xf numFmtId="0" fontId="11" fillId="0" borderId="13" applyNumberFormat="0" applyFill="0" applyAlignment="0" applyProtection="0"/>
    <xf numFmtId="43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14" fillId="9" borderId="11" applyNumberFormat="0" applyAlignment="0" applyProtection="0"/>
    <xf numFmtId="0" fontId="14" fillId="9" borderId="11" applyNumberFormat="0" applyAlignment="0" applyProtection="0"/>
    <xf numFmtId="0" fontId="14" fillId="9" borderId="11" applyNumberFormat="0" applyAlignment="0" applyProtection="0"/>
    <xf numFmtId="0" fontId="14" fillId="9" borderId="11" applyNumberFormat="0" applyAlignment="0" applyProtection="0"/>
    <xf numFmtId="0" fontId="14" fillId="9" borderId="11" applyNumberFormat="0" applyAlignment="0" applyProtection="0"/>
    <xf numFmtId="0" fontId="14" fillId="9" borderId="11" applyNumberFormat="0" applyAlignment="0" applyProtection="0"/>
    <xf numFmtId="0" fontId="14" fillId="9" borderId="11" applyNumberFormat="0" applyAlignment="0" applyProtection="0"/>
    <xf numFmtId="0" fontId="14" fillId="9" borderId="11" applyNumberFormat="0" applyAlignment="0" applyProtection="0"/>
    <xf numFmtId="0" fontId="14" fillId="9" borderId="11" applyNumberFormat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5" fillId="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ill="0" applyBorder="0" applyAlignment="0" applyProtection="0"/>
    <xf numFmtId="44" fontId="12" fillId="0" borderId="0" applyFont="0" applyFill="0" applyBorder="0" applyAlignment="0" applyProtection="0"/>
    <xf numFmtId="167" fontId="16" fillId="0" borderId="0" applyFill="0" applyBorder="0" applyAlignment="0" applyProtection="0"/>
    <xf numFmtId="167" fontId="12" fillId="0" borderId="0" applyFill="0" applyBorder="0" applyAlignment="0" applyProtection="0"/>
    <xf numFmtId="44" fontId="12" fillId="0" borderId="0" applyFill="0" applyBorder="0" applyAlignment="0" applyProtection="0"/>
    <xf numFmtId="0" fontId="17" fillId="24" borderId="0" applyNumberFormat="0" applyBorder="0" applyAlignment="0" applyProtection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6" fillId="0" borderId="0"/>
    <xf numFmtId="0" fontId="6" fillId="25" borderId="14" applyNumberFormat="0" applyAlignment="0" applyProtection="0"/>
    <xf numFmtId="0" fontId="6" fillId="25" borderId="14" applyNumberFormat="0" applyAlignment="0" applyProtection="0"/>
    <xf numFmtId="0" fontId="6" fillId="25" borderId="14" applyNumberFormat="0" applyAlignment="0" applyProtection="0"/>
    <xf numFmtId="0" fontId="6" fillId="25" borderId="14" applyNumberFormat="0" applyAlignment="0" applyProtection="0"/>
    <xf numFmtId="0" fontId="6" fillId="25" borderId="14" applyNumberFormat="0" applyAlignment="0" applyProtection="0"/>
    <xf numFmtId="0" fontId="6" fillId="25" borderId="14" applyNumberFormat="0" applyAlignment="0" applyProtection="0"/>
    <xf numFmtId="0" fontId="6" fillId="25" borderId="14" applyNumberFormat="0" applyAlignment="0" applyProtection="0"/>
    <xf numFmtId="0" fontId="6" fillId="25" borderId="14" applyNumberFormat="0" applyAlignment="0" applyProtection="0"/>
    <xf numFmtId="0" fontId="6" fillId="25" borderId="14" applyNumberFormat="0" applyAlignment="0" applyProtection="0"/>
    <xf numFmtId="0" fontId="18" fillId="18" borderId="15" applyNumberFormat="0" applyAlignment="0" applyProtection="0"/>
    <xf numFmtId="0" fontId="18" fillId="18" borderId="15" applyNumberFormat="0" applyAlignment="0" applyProtection="0"/>
    <xf numFmtId="0" fontId="18" fillId="18" borderId="15" applyNumberFormat="0" applyAlignment="0" applyProtection="0"/>
    <xf numFmtId="0" fontId="18" fillId="18" borderId="15" applyNumberFormat="0" applyAlignment="0" applyProtection="0"/>
    <xf numFmtId="0" fontId="18" fillId="18" borderId="15" applyNumberFormat="0" applyAlignment="0" applyProtection="0"/>
    <xf numFmtId="0" fontId="18" fillId="18" borderId="15" applyNumberFormat="0" applyAlignment="0" applyProtection="0"/>
    <xf numFmtId="0" fontId="18" fillId="18" borderId="15" applyNumberFormat="0" applyAlignment="0" applyProtection="0"/>
    <xf numFmtId="0" fontId="18" fillId="18" borderId="15" applyNumberFormat="0" applyAlignment="0" applyProtection="0"/>
    <xf numFmtId="0" fontId="18" fillId="18" borderId="1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13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</cellStyleXfs>
  <cellXfs count="46">
    <xf numFmtId="0" fontId="0" fillId="0" borderId="0" xfId="0"/>
    <xf numFmtId="0" fontId="3" fillId="0" borderId="0" xfId="0" applyFont="1"/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/>
    <xf numFmtId="44" fontId="2" fillId="0" borderId="2" xfId="2" applyFont="1" applyBorder="1"/>
    <xf numFmtId="44" fontId="2" fillId="0" borderId="2" xfId="2" applyFont="1" applyFill="1" applyBorder="1"/>
    <xf numFmtId="44" fontId="2" fillId="0" borderId="3" xfId="2" applyFont="1" applyBorder="1"/>
    <xf numFmtId="44" fontId="2" fillId="0" borderId="4" xfId="2" applyFont="1" applyBorder="1"/>
    <xf numFmtId="8" fontId="2" fillId="0" borderId="1" xfId="0" applyNumberFormat="1" applyFont="1" applyFill="1" applyBorder="1" applyAlignment="1">
      <alignment horizontal="left"/>
    </xf>
    <xf numFmtId="43" fontId="2" fillId="0" borderId="1" xfId="1" applyFont="1" applyBorder="1"/>
    <xf numFmtId="43" fontId="0" fillId="0" borderId="0" xfId="1" applyFont="1"/>
    <xf numFmtId="43" fontId="3" fillId="0" borderId="0" xfId="1" applyFont="1"/>
    <xf numFmtId="44" fontId="2" fillId="0" borderId="3" xfId="2" applyFont="1" applyFill="1" applyBorder="1"/>
    <xf numFmtId="0" fontId="4" fillId="0" borderId="5" xfId="0" applyFont="1" applyBorder="1"/>
    <xf numFmtId="44" fontId="2" fillId="0" borderId="6" xfId="2" applyFont="1" applyBorder="1"/>
    <xf numFmtId="44" fontId="2" fillId="0" borderId="7" xfId="2" applyFont="1" applyBorder="1"/>
    <xf numFmtId="44" fontId="2" fillId="0" borderId="8" xfId="2" applyFont="1" applyBorder="1"/>
    <xf numFmtId="0" fontId="0" fillId="0" borderId="0" xfId="0" applyFont="1"/>
    <xf numFmtId="43" fontId="2" fillId="0" borderId="0" xfId="0" applyNumberFormat="1" applyFont="1"/>
    <xf numFmtId="164" fontId="2" fillId="0" borderId="0" xfId="0" applyNumberFormat="1" applyFont="1"/>
    <xf numFmtId="43" fontId="3" fillId="0" borderId="0" xfId="0" applyNumberFormat="1" applyFont="1"/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43" fontId="5" fillId="0" borderId="2" xfId="1" applyFont="1" applyFill="1" applyBorder="1"/>
    <xf numFmtId="165" fontId="2" fillId="0" borderId="2" xfId="1" applyNumberFormat="1" applyFont="1" applyBorder="1"/>
    <xf numFmtId="165" fontId="2" fillId="0" borderId="4" xfId="1" applyNumberFormat="1" applyFont="1" applyBorder="1"/>
    <xf numFmtId="165" fontId="2" fillId="3" borderId="3" xfId="1" applyNumberFormat="1" applyFont="1" applyFill="1" applyBorder="1"/>
    <xf numFmtId="43" fontId="5" fillId="0" borderId="10" xfId="1" applyFont="1" applyFill="1" applyBorder="1"/>
    <xf numFmtId="165" fontId="2" fillId="0" borderId="6" xfId="0" applyNumberFormat="1" applyFont="1" applyBorder="1"/>
    <xf numFmtId="165" fontId="2" fillId="0" borderId="7" xfId="0" applyNumberFormat="1" applyFont="1" applyBorder="1"/>
    <xf numFmtId="165" fontId="2" fillId="0" borderId="8" xfId="0" applyNumberFormat="1" applyFont="1" applyBorder="1"/>
    <xf numFmtId="43" fontId="5" fillId="3" borderId="22" xfId="1" applyNumberFormat="1" applyFont="1" applyFill="1" applyBorder="1"/>
    <xf numFmtId="44" fontId="5" fillId="3" borderId="22" xfId="2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43" fontId="2" fillId="3" borderId="3" xfId="1" applyFont="1" applyFill="1" applyBorder="1"/>
    <xf numFmtId="43" fontId="2" fillId="0" borderId="3" xfId="1" applyFont="1" applyBorder="1"/>
    <xf numFmtId="44" fontId="2" fillId="0" borderId="2" xfId="2" applyFont="1" applyBorder="1" applyAlignment="1">
      <alignment horizontal="center" vertical="center"/>
    </xf>
    <xf numFmtId="165" fontId="2" fillId="0" borderId="2" xfId="1" applyNumberFormat="1" applyFont="1" applyBorder="1" applyAlignment="1">
      <alignment horizontal="center"/>
    </xf>
  </cellXfs>
  <cellStyles count="109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Énfasis1 2" xfId="15"/>
    <cellStyle name="60% - Énfasis2 2" xfId="16"/>
    <cellStyle name="60% - Énfasis3 2" xfId="17"/>
    <cellStyle name="60% - Énfasis4 2" xfId="18"/>
    <cellStyle name="60% - Énfasis5 2" xfId="19"/>
    <cellStyle name="60% - Énfasis6 2" xfId="20"/>
    <cellStyle name="Buena 2" xfId="21"/>
    <cellStyle name="Cálculo 2" xfId="22"/>
    <cellStyle name="Cálculo 2 2" xfId="23"/>
    <cellStyle name="Cálculo 2 3" xfId="24"/>
    <cellStyle name="Cálculo 2 4" xfId="25"/>
    <cellStyle name="Cálculo 2 5" xfId="26"/>
    <cellStyle name="Cálculo 2 6" xfId="27"/>
    <cellStyle name="Cálculo 2 7" xfId="28"/>
    <cellStyle name="Cálculo 2 8" xfId="29"/>
    <cellStyle name="Cálculo 2 9" xfId="30"/>
    <cellStyle name="Celda de comprobación 2" xfId="31"/>
    <cellStyle name="Celda vinculada 2" xfId="32"/>
    <cellStyle name="Comma_Sheet1" xfId="33"/>
    <cellStyle name="Encabezado 4 2" xfId="34"/>
    <cellStyle name="Énfasis1 2" xfId="35"/>
    <cellStyle name="Énfasis2 2" xfId="36"/>
    <cellStyle name="Énfasis3 2" xfId="37"/>
    <cellStyle name="Énfasis4 2" xfId="38"/>
    <cellStyle name="Énfasis5 2" xfId="39"/>
    <cellStyle name="Énfasis6 2" xfId="40"/>
    <cellStyle name="Entrada 2" xfId="41"/>
    <cellStyle name="Entrada 2 2" xfId="42"/>
    <cellStyle name="Entrada 2 3" xfId="43"/>
    <cellStyle name="Entrada 2 4" xfId="44"/>
    <cellStyle name="Entrada 2 5" xfId="45"/>
    <cellStyle name="Entrada 2 6" xfId="46"/>
    <cellStyle name="Entrada 2 7" xfId="47"/>
    <cellStyle name="Entrada 2 8" xfId="48"/>
    <cellStyle name="Entrada 2 9" xfId="49"/>
    <cellStyle name="Euro" xfId="50"/>
    <cellStyle name="Euro 2" xfId="51"/>
    <cellStyle name="Euro 2 2" xfId="52"/>
    <cellStyle name="Euro 3" xfId="53"/>
    <cellStyle name="Incorrecto 2" xfId="54"/>
    <cellStyle name="Millares" xfId="1" builtinId="3"/>
    <cellStyle name="Millares 2" xfId="55"/>
    <cellStyle name="Millares 2 2" xfId="56"/>
    <cellStyle name="Millares 3" xfId="57"/>
    <cellStyle name="Millares 3 2" xfId="58"/>
    <cellStyle name="Moneda" xfId="2" builtinId="4"/>
    <cellStyle name="Moneda 2" xfId="59"/>
    <cellStyle name="Moneda 2 2" xfId="60"/>
    <cellStyle name="Moneda 2 3" xfId="61"/>
    <cellStyle name="Moneda 3" xfId="62"/>
    <cellStyle name="Moneda 4" xfId="63"/>
    <cellStyle name="Moneda 5" xfId="64"/>
    <cellStyle name="Neutral 2" xfId="65"/>
    <cellStyle name="Normal" xfId="0" builtinId="0"/>
    <cellStyle name="Normal 2" xfId="66"/>
    <cellStyle name="Normal 2 2" xfId="67"/>
    <cellStyle name="Normal 3" xfId="68"/>
    <cellStyle name="Normal 3 2" xfId="69"/>
    <cellStyle name="Normal 3 2 2" xfId="70"/>
    <cellStyle name="Normal 4" xfId="71"/>
    <cellStyle name="Normal 5" xfId="72"/>
    <cellStyle name="Normal 5 2" xfId="73"/>
    <cellStyle name="Normal 5 3" xfId="74"/>
    <cellStyle name="Normal 6" xfId="75"/>
    <cellStyle name="Normal 7" xfId="76"/>
    <cellStyle name="Notas 2" xfId="77"/>
    <cellStyle name="Notas 2 2" xfId="78"/>
    <cellStyle name="Notas 2 3" xfId="79"/>
    <cellStyle name="Notas 2 4" xfId="80"/>
    <cellStyle name="Notas 2 5" xfId="81"/>
    <cellStyle name="Notas 2 6" xfId="82"/>
    <cellStyle name="Notas 2 7" xfId="83"/>
    <cellStyle name="Notas 2 8" xfId="84"/>
    <cellStyle name="Notas 2 9" xfId="85"/>
    <cellStyle name="Salida 2" xfId="86"/>
    <cellStyle name="Salida 2 2" xfId="87"/>
    <cellStyle name="Salida 2 3" xfId="88"/>
    <cellStyle name="Salida 2 4" xfId="89"/>
    <cellStyle name="Salida 2 5" xfId="90"/>
    <cellStyle name="Salida 2 6" xfId="91"/>
    <cellStyle name="Salida 2 7" xfId="92"/>
    <cellStyle name="Salida 2 8" xfId="93"/>
    <cellStyle name="Salida 2 9" xfId="94"/>
    <cellStyle name="Texto de advertencia 2" xfId="95"/>
    <cellStyle name="Texto explicativo 2" xfId="96"/>
    <cellStyle name="Título 2 2" xfId="97"/>
    <cellStyle name="Título 3 2" xfId="98"/>
    <cellStyle name="Título 4" xfId="99"/>
    <cellStyle name="Total 2" xfId="100"/>
    <cellStyle name="Total 2 2" xfId="101"/>
    <cellStyle name="Total 2 3" xfId="102"/>
    <cellStyle name="Total 2 4" xfId="103"/>
    <cellStyle name="Total 2 5" xfId="104"/>
    <cellStyle name="Total 2 6" xfId="105"/>
    <cellStyle name="Total 2 7" xfId="106"/>
    <cellStyle name="Total 2 8" xfId="107"/>
    <cellStyle name="Total 2 9" xfId="1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topLeftCell="A13" zoomScale="85" zoomScaleNormal="85" workbookViewId="0">
      <selection activeCell="I33" sqref="I33"/>
    </sheetView>
  </sheetViews>
  <sheetFormatPr baseColWidth="10" defaultRowHeight="14.25"/>
  <cols>
    <col min="1" max="1" width="13.6640625" style="2" customWidth="1"/>
    <col min="2" max="2" width="20.06640625" style="2" customWidth="1"/>
    <col min="3" max="3" width="20.6640625" style="2" customWidth="1"/>
    <col min="4" max="4" width="21.86328125" style="2" customWidth="1"/>
    <col min="5" max="5" width="20.59765625" style="2" customWidth="1"/>
    <col min="6" max="6" width="21.59765625" style="2" customWidth="1"/>
    <col min="7" max="8" width="20.06640625" customWidth="1"/>
    <col min="9" max="9" width="15.3984375" style="1" customWidth="1"/>
    <col min="10" max="10" width="10.6640625" style="1" customWidth="1"/>
    <col min="11" max="11" width="15.86328125" style="1" customWidth="1"/>
    <col min="12" max="12" width="15.6640625" style="1" customWidth="1"/>
    <col min="13" max="13" width="19.1328125" style="1" bestFit="1" customWidth="1"/>
    <col min="14" max="14" width="11.3984375" style="1"/>
  </cols>
  <sheetData>
    <row r="1" spans="1:14">
      <c r="A1" s="37" t="s">
        <v>0</v>
      </c>
      <c r="B1" s="37"/>
      <c r="C1" s="37"/>
      <c r="D1" s="37"/>
      <c r="E1" s="37"/>
      <c r="F1" s="37"/>
    </row>
    <row r="3" spans="1:14" ht="18" customHeight="1">
      <c r="A3" s="40" t="s">
        <v>1</v>
      </c>
      <c r="B3" s="41"/>
      <c r="C3" s="41"/>
      <c r="D3" s="41"/>
      <c r="E3" s="41"/>
      <c r="F3" s="41"/>
      <c r="G3" s="41"/>
      <c r="H3" s="41"/>
    </row>
    <row r="4" spans="1:14" ht="18" customHeight="1">
      <c r="A4" s="36" t="s">
        <v>2</v>
      </c>
      <c r="B4" s="38" t="s">
        <v>3</v>
      </c>
      <c r="C4" s="39"/>
      <c r="D4" s="39"/>
      <c r="E4" s="39"/>
      <c r="F4" s="39"/>
      <c r="G4" s="39"/>
      <c r="H4" s="39"/>
    </row>
    <row r="5" spans="1:14" ht="18" customHeight="1">
      <c r="A5" s="36"/>
      <c r="B5" s="3">
        <v>2013</v>
      </c>
      <c r="C5" s="3">
        <v>2014</v>
      </c>
      <c r="D5" s="4">
        <v>2015</v>
      </c>
      <c r="E5" s="4">
        <v>2016</v>
      </c>
      <c r="F5" s="5">
        <v>2017</v>
      </c>
      <c r="G5" s="5">
        <v>2018</v>
      </c>
      <c r="H5" s="5">
        <v>2019</v>
      </c>
    </row>
    <row r="6" spans="1:14" ht="18" customHeight="1">
      <c r="A6" s="6" t="s">
        <v>4</v>
      </c>
      <c r="B6" s="7">
        <v>66416515.020000003</v>
      </c>
      <c r="C6" s="8">
        <v>36647490.799999997</v>
      </c>
      <c r="D6" s="7">
        <v>32255376.420000002</v>
      </c>
      <c r="E6" s="7">
        <v>47443553.600000001</v>
      </c>
      <c r="F6" s="9">
        <v>28101206.09</v>
      </c>
      <c r="G6" s="35">
        <v>60689863.979999997</v>
      </c>
      <c r="H6" s="35">
        <v>30862411.68</v>
      </c>
    </row>
    <row r="7" spans="1:14" ht="18" customHeight="1">
      <c r="A7" s="6" t="s">
        <v>5</v>
      </c>
      <c r="B7" s="7">
        <v>25143874.460000001</v>
      </c>
      <c r="C7" s="8">
        <v>35393777.609999999</v>
      </c>
      <c r="D7" s="7">
        <v>36253904.119999997</v>
      </c>
      <c r="E7" s="10">
        <v>25643656.84</v>
      </c>
      <c r="F7" s="9">
        <v>41039701.219999999</v>
      </c>
      <c r="G7" s="35">
        <v>35952882.729999997</v>
      </c>
      <c r="H7" s="35">
        <v>58541648.719999999</v>
      </c>
    </row>
    <row r="8" spans="1:14" ht="18" customHeight="1">
      <c r="A8" s="11" t="s">
        <v>6</v>
      </c>
      <c r="B8" s="7">
        <v>41494466.600000001</v>
      </c>
      <c r="C8" s="8">
        <v>54549114.829999998</v>
      </c>
      <c r="D8" s="7">
        <v>50224282.609999999</v>
      </c>
      <c r="E8" s="10">
        <v>67148338.430000007</v>
      </c>
      <c r="F8" s="9">
        <v>13614207.460000001</v>
      </c>
      <c r="G8" s="35">
        <v>28566903.309999999</v>
      </c>
      <c r="H8" s="35">
        <v>36503768.170000002</v>
      </c>
    </row>
    <row r="9" spans="1:14" s="13" customFormat="1" ht="18" customHeight="1">
      <c r="A9" s="12" t="s">
        <v>7</v>
      </c>
      <c r="B9" s="7">
        <v>17657483.719999999</v>
      </c>
      <c r="C9" s="8">
        <v>38611882.409999996</v>
      </c>
      <c r="D9" s="7">
        <v>49619693.880000003</v>
      </c>
      <c r="E9" s="10">
        <v>27789450.530000001</v>
      </c>
      <c r="F9" s="9">
        <v>8694117.1500000004</v>
      </c>
      <c r="G9" s="35">
        <v>75884983.659999996</v>
      </c>
      <c r="H9" s="35">
        <v>31676542.109999999</v>
      </c>
      <c r="I9" s="1"/>
      <c r="N9" s="14"/>
    </row>
    <row r="10" spans="1:14">
      <c r="A10" s="6" t="s">
        <v>8</v>
      </c>
      <c r="B10" s="7">
        <v>94217107.599999994</v>
      </c>
      <c r="C10" s="8">
        <v>41877904.119999997</v>
      </c>
      <c r="D10" s="7">
        <v>29394599.699999999</v>
      </c>
      <c r="E10" s="10">
        <v>44744179.759999998</v>
      </c>
      <c r="F10" s="9">
        <v>39234414.829999998</v>
      </c>
      <c r="G10" s="35">
        <v>43181147.799999997</v>
      </c>
      <c r="H10" s="35">
        <v>23859999.25</v>
      </c>
    </row>
    <row r="11" spans="1:14" ht="18" customHeight="1">
      <c r="A11" s="6" t="s">
        <v>9</v>
      </c>
      <c r="B11" s="7">
        <v>72044695.810000002</v>
      </c>
      <c r="C11" s="8">
        <v>34465085.789999999</v>
      </c>
      <c r="D11" s="7">
        <v>20576104.48</v>
      </c>
      <c r="E11" s="10">
        <v>56432648.609999999</v>
      </c>
      <c r="F11" s="9">
        <v>28616285.850000001</v>
      </c>
      <c r="G11" s="35">
        <v>45812397.780000001</v>
      </c>
      <c r="H11" s="35">
        <v>48580486.960000001</v>
      </c>
    </row>
    <row r="12" spans="1:14" ht="18" customHeight="1">
      <c r="A12" s="6" t="s">
        <v>10</v>
      </c>
      <c r="B12" s="7">
        <v>64622405.039999999</v>
      </c>
      <c r="C12" s="8">
        <v>77386399.049999997</v>
      </c>
      <c r="D12" s="7">
        <v>45977980.520000003</v>
      </c>
      <c r="E12" s="10">
        <v>67028363.399999999</v>
      </c>
      <c r="F12" s="9">
        <v>18993309.530000001</v>
      </c>
      <c r="G12" s="7">
        <v>45977980.520000003</v>
      </c>
      <c r="H12" s="44" t="s">
        <v>18</v>
      </c>
    </row>
    <row r="13" spans="1:14" ht="18" customHeight="1">
      <c r="A13" s="6" t="s">
        <v>11</v>
      </c>
      <c r="B13" s="7">
        <v>49980008.409999996</v>
      </c>
      <c r="C13" s="8">
        <v>52008573.390000001</v>
      </c>
      <c r="D13" s="7">
        <v>55432432.649999999</v>
      </c>
      <c r="E13" s="10">
        <v>57165516.329999998</v>
      </c>
      <c r="F13" s="15">
        <f>31512898.15+6226724.25</f>
        <v>37739622.399999999</v>
      </c>
      <c r="G13" s="7">
        <v>55432432.649999999</v>
      </c>
      <c r="H13" s="44" t="s">
        <v>18</v>
      </c>
    </row>
    <row r="14" spans="1:14" ht="18" customHeight="1">
      <c r="A14" s="6" t="s">
        <v>12</v>
      </c>
      <c r="B14" s="7">
        <v>79370757</v>
      </c>
      <c r="C14" s="8">
        <v>45019801.719999999</v>
      </c>
      <c r="D14" s="7">
        <v>59269499.359999999</v>
      </c>
      <c r="E14" s="10">
        <v>30623703.25</v>
      </c>
      <c r="F14" s="15">
        <f>37079810.1+6226724.25</f>
        <v>43306534.350000001</v>
      </c>
      <c r="G14" s="7">
        <v>59269499.359999999</v>
      </c>
      <c r="H14" s="44" t="s">
        <v>18</v>
      </c>
    </row>
    <row r="15" spans="1:14" ht="18" customHeight="1">
      <c r="A15" s="6" t="s">
        <v>13</v>
      </c>
      <c r="B15" s="7">
        <v>52741344.310000002</v>
      </c>
      <c r="C15" s="8">
        <v>25114782.940000001</v>
      </c>
      <c r="D15" s="7">
        <v>72525068.079999998</v>
      </c>
      <c r="E15" s="10">
        <v>42449490.189999998</v>
      </c>
      <c r="F15" s="15">
        <f>66377348.12+6226724.25</f>
        <v>72604072.370000005</v>
      </c>
      <c r="G15" s="7">
        <v>72525068.079999998</v>
      </c>
      <c r="H15" s="44" t="s">
        <v>18</v>
      </c>
    </row>
    <row r="16" spans="1:14" ht="18" customHeight="1">
      <c r="A16" s="6" t="s">
        <v>14</v>
      </c>
      <c r="B16" s="7">
        <v>45968327.240000002</v>
      </c>
      <c r="C16" s="8">
        <v>41270906.899999999</v>
      </c>
      <c r="D16" s="7">
        <v>48126660.479999997</v>
      </c>
      <c r="E16" s="10">
        <v>59273428.380000003</v>
      </c>
      <c r="F16" s="15">
        <f>48046976.46+6226724.25</f>
        <v>54273700.710000001</v>
      </c>
      <c r="G16" s="7">
        <v>48126660.479999997</v>
      </c>
      <c r="H16" s="44" t="s">
        <v>18</v>
      </c>
    </row>
    <row r="17" spans="1:14" ht="18" customHeight="1">
      <c r="A17" s="6" t="s">
        <v>15</v>
      </c>
      <c r="B17" s="7">
        <v>63195397.329999998</v>
      </c>
      <c r="C17" s="8">
        <v>50798679.189999998</v>
      </c>
      <c r="D17" s="7">
        <v>45321739.350000001</v>
      </c>
      <c r="E17" s="10">
        <v>90261075.280000001</v>
      </c>
      <c r="F17" s="15">
        <f>67077233.37+6226724.25</f>
        <v>73303957.620000005</v>
      </c>
      <c r="G17" s="7">
        <v>45321739.350000001</v>
      </c>
      <c r="H17" s="44" t="s">
        <v>18</v>
      </c>
    </row>
    <row r="18" spans="1:14" s="20" customFormat="1" ht="20.100000000000001" customHeight="1" thickBot="1">
      <c r="A18" s="16" t="s">
        <v>16</v>
      </c>
      <c r="B18" s="17">
        <f t="shared" ref="B18:G18" si="0">SUM(B6:B17)</f>
        <v>672852382.54000008</v>
      </c>
      <c r="C18" s="17">
        <f t="shared" si="0"/>
        <v>533144398.74999988</v>
      </c>
      <c r="D18" s="17">
        <f t="shared" si="0"/>
        <v>544977341.64999998</v>
      </c>
      <c r="E18" s="18">
        <f t="shared" si="0"/>
        <v>616003404.5999999</v>
      </c>
      <c r="F18" s="19">
        <f t="shared" si="0"/>
        <v>459521129.57999998</v>
      </c>
      <c r="G18" s="19">
        <f t="shared" si="0"/>
        <v>616741559.69999993</v>
      </c>
      <c r="H18" s="19">
        <f t="shared" ref="H18" si="1">SUM(H6:H17)</f>
        <v>230024856.89000002</v>
      </c>
      <c r="N18" s="1"/>
    </row>
    <row r="19" spans="1:14" s="1" customFormat="1" ht="18" customHeight="1" thickTop="1">
      <c r="A19" s="2"/>
      <c r="B19" s="2"/>
      <c r="C19" s="2"/>
      <c r="D19" s="2"/>
      <c r="E19" s="21"/>
      <c r="F19" s="22"/>
      <c r="G19" s="23"/>
      <c r="H19" s="23"/>
    </row>
    <row r="20" spans="1:14" s="1" customFormat="1" ht="18" customHeight="1">
      <c r="A20" s="2"/>
      <c r="B20" s="2"/>
      <c r="C20" s="2"/>
      <c r="D20" s="2"/>
      <c r="E20" s="2"/>
      <c r="F20" s="22"/>
      <c r="G20" s="23"/>
      <c r="H20" s="23"/>
    </row>
    <row r="21" spans="1:14" s="1" customFormat="1" ht="18" customHeight="1">
      <c r="A21" s="37" t="s">
        <v>17</v>
      </c>
      <c r="B21" s="37"/>
      <c r="C21" s="37"/>
      <c r="D21" s="37"/>
      <c r="E21" s="37"/>
      <c r="F21" s="37"/>
      <c r="G21" s="23"/>
      <c r="H21" s="23"/>
    </row>
    <row r="22" spans="1:14" s="1" customFormat="1" ht="18" customHeight="1">
      <c r="A22" s="40" t="s">
        <v>1</v>
      </c>
      <c r="B22" s="41"/>
      <c r="C22" s="41"/>
      <c r="D22" s="41"/>
      <c r="E22" s="41"/>
      <c r="F22" s="41"/>
      <c r="G22" s="41"/>
      <c r="H22" s="41"/>
    </row>
    <row r="23" spans="1:14" s="1" customFormat="1" ht="18" customHeight="1">
      <c r="A23" s="36" t="s">
        <v>2</v>
      </c>
      <c r="B23" s="38" t="s">
        <v>3</v>
      </c>
      <c r="C23" s="39"/>
      <c r="D23" s="39"/>
      <c r="E23" s="39"/>
      <c r="F23" s="39"/>
      <c r="G23" s="39"/>
      <c r="H23" s="39"/>
    </row>
    <row r="24" spans="1:14" s="1" customFormat="1" ht="18" customHeight="1">
      <c r="A24" s="36"/>
      <c r="B24" s="24">
        <v>2013</v>
      </c>
      <c r="C24" s="24">
        <v>2014</v>
      </c>
      <c r="D24" s="4">
        <v>2015</v>
      </c>
      <c r="E24" s="25">
        <v>2016</v>
      </c>
      <c r="F24" s="5">
        <v>2017</v>
      </c>
      <c r="G24" s="5">
        <v>2018</v>
      </c>
      <c r="H24" s="5">
        <v>2019</v>
      </c>
    </row>
    <row r="25" spans="1:14" s="1" customFormat="1" ht="18" customHeight="1">
      <c r="A25" s="6" t="s">
        <v>4</v>
      </c>
      <c r="B25" s="26">
        <v>5899549</v>
      </c>
      <c r="C25" s="27">
        <v>3893212.91</v>
      </c>
      <c r="D25" s="27">
        <v>2201363.375</v>
      </c>
      <c r="E25" s="28">
        <v>3398695.35</v>
      </c>
      <c r="F25" s="29">
        <v>1485690</v>
      </c>
      <c r="G25" s="34">
        <v>3629764.49</v>
      </c>
      <c r="H25" s="34">
        <v>1582943</v>
      </c>
    </row>
    <row r="26" spans="1:14" s="1" customFormat="1" ht="18" customHeight="1">
      <c r="A26" s="6" t="s">
        <v>5</v>
      </c>
      <c r="B26" s="26">
        <v>2089167</v>
      </c>
      <c r="C26" s="27">
        <v>2753073.58</v>
      </c>
      <c r="D26" s="27">
        <v>2432931.3450000002</v>
      </c>
      <c r="E26" s="28">
        <v>1840547.01</v>
      </c>
      <c r="F26" s="29">
        <v>2132114.4</v>
      </c>
      <c r="G26" s="34">
        <v>1893785.1</v>
      </c>
      <c r="H26" s="34">
        <v>2930748</v>
      </c>
    </row>
    <row r="27" spans="1:14" s="1" customFormat="1" ht="18" customHeight="1">
      <c r="A27" s="6" t="s">
        <v>6</v>
      </c>
      <c r="B27" s="26">
        <v>3551263</v>
      </c>
      <c r="C27" s="27">
        <v>4229669.57</v>
      </c>
      <c r="D27" s="27">
        <v>3536694.344</v>
      </c>
      <c r="E27" s="28">
        <v>4768696.18</v>
      </c>
      <c r="F27" s="29">
        <v>706356</v>
      </c>
      <c r="G27" s="34">
        <v>1610278</v>
      </c>
      <c r="H27" s="34">
        <v>1879374</v>
      </c>
    </row>
    <row r="28" spans="1:14" s="1" customFormat="1" ht="18" customHeight="1">
      <c r="A28" s="6" t="s">
        <v>7</v>
      </c>
      <c r="B28" s="26">
        <v>1492843</v>
      </c>
      <c r="C28" s="27">
        <v>2952593.35</v>
      </c>
      <c r="D28" s="27">
        <v>3465553.1439999999</v>
      </c>
      <c r="E28" s="28">
        <v>1920793</v>
      </c>
      <c r="F28" s="29">
        <v>507580</v>
      </c>
      <c r="G28" s="34">
        <v>4418701.68</v>
      </c>
      <c r="H28" s="34">
        <v>1675692.1</v>
      </c>
    </row>
    <row r="29" spans="1:14" s="1" customFormat="1" ht="18" customHeight="1">
      <c r="A29" s="6" t="s">
        <v>8</v>
      </c>
      <c r="B29" s="26">
        <v>8006548</v>
      </c>
      <c r="C29" s="27">
        <v>3117344.3</v>
      </c>
      <c r="D29" s="27">
        <v>2078075.0260000001</v>
      </c>
      <c r="E29" s="28">
        <v>3210146</v>
      </c>
      <c r="F29" s="29">
        <v>2404796</v>
      </c>
      <c r="G29" s="34">
        <v>2426986.52</v>
      </c>
      <c r="H29" s="34">
        <v>1241272</v>
      </c>
    </row>
    <row r="30" spans="1:14" s="1" customFormat="1" ht="18" customHeight="1">
      <c r="A30" s="6" t="s">
        <v>9</v>
      </c>
      <c r="B30" s="26">
        <v>6122612</v>
      </c>
      <c r="C30" s="27">
        <v>2590280.75</v>
      </c>
      <c r="D30" s="27">
        <v>1363979.0530000001</v>
      </c>
      <c r="E30" s="28">
        <v>4139522</v>
      </c>
      <c r="F30" s="29">
        <v>1753557</v>
      </c>
      <c r="G30" s="34">
        <v>2595001.98</v>
      </c>
      <c r="H30" s="34">
        <v>2630536</v>
      </c>
    </row>
    <row r="31" spans="1:14" s="1" customFormat="1" ht="18" customHeight="1">
      <c r="A31" s="6" t="s">
        <v>10</v>
      </c>
      <c r="B31" s="26">
        <v>5455543</v>
      </c>
      <c r="C31" s="27">
        <v>5842952.6500000004</v>
      </c>
      <c r="D31" s="27">
        <v>3163345.2429999998</v>
      </c>
      <c r="E31" s="28">
        <v>4848592</v>
      </c>
      <c r="F31" s="29">
        <v>1181719</v>
      </c>
      <c r="G31" s="27">
        <v>3163345.2429999998</v>
      </c>
      <c r="H31" s="45" t="s">
        <v>18</v>
      </c>
    </row>
    <row r="32" spans="1:14" s="1" customFormat="1" ht="18" customHeight="1">
      <c r="A32" s="6" t="s">
        <v>11</v>
      </c>
      <c r="B32" s="26">
        <v>4140270</v>
      </c>
      <c r="C32" s="27">
        <v>3867878.57</v>
      </c>
      <c r="D32" s="27">
        <v>3087738.09</v>
      </c>
      <c r="E32" s="28">
        <v>4142626</v>
      </c>
      <c r="F32" s="42">
        <f>1914658+449559.99</f>
        <v>2364217.9900000002</v>
      </c>
      <c r="G32" s="27">
        <v>3087738.09</v>
      </c>
      <c r="H32" s="45" t="s">
        <v>18</v>
      </c>
    </row>
    <row r="33" spans="1:8" s="1" customFormat="1" ht="18" customHeight="1">
      <c r="A33" s="6" t="s">
        <v>12</v>
      </c>
      <c r="B33" s="26">
        <v>6580411</v>
      </c>
      <c r="C33" s="27">
        <v>3239654.7</v>
      </c>
      <c r="D33" s="27">
        <v>4185974.57</v>
      </c>
      <c r="E33" s="28">
        <v>2060957</v>
      </c>
      <c r="F33" s="43">
        <f>2293641+449559.99</f>
        <v>2743200.99</v>
      </c>
      <c r="G33" s="27">
        <v>4185974.57</v>
      </c>
      <c r="H33" s="45" t="s">
        <v>18</v>
      </c>
    </row>
    <row r="34" spans="1:8" s="1" customFormat="1" ht="18" customHeight="1">
      <c r="A34" s="6" t="s">
        <v>13</v>
      </c>
      <c r="B34" s="26">
        <v>4108390</v>
      </c>
      <c r="C34" s="27">
        <v>1829795.3</v>
      </c>
      <c r="D34" s="27">
        <v>5025084.46</v>
      </c>
      <c r="E34" s="28">
        <v>2792285.5</v>
      </c>
      <c r="F34" s="43">
        <f>3932004.87+449559.98</f>
        <v>4381564.8499999996</v>
      </c>
      <c r="G34" s="27">
        <v>5025084.46</v>
      </c>
      <c r="H34" s="45" t="s">
        <v>18</v>
      </c>
    </row>
    <row r="35" spans="1:8" s="1" customFormat="1" ht="18" customHeight="1">
      <c r="A35" s="6" t="s">
        <v>14</v>
      </c>
      <c r="B35" s="26">
        <v>3739272</v>
      </c>
      <c r="C35" s="27">
        <v>2796222.81</v>
      </c>
      <c r="D35" s="27">
        <v>3376198.0950000002</v>
      </c>
      <c r="E35" s="28">
        <v>4059313.3250000002</v>
      </c>
      <c r="F35" s="43">
        <f>2823746+449559.98</f>
        <v>3273305.98</v>
      </c>
      <c r="G35" s="27">
        <v>3376198.0950000002</v>
      </c>
      <c r="H35" s="45" t="s">
        <v>18</v>
      </c>
    </row>
    <row r="36" spans="1:8" s="1" customFormat="1" ht="18" customHeight="1">
      <c r="A36" s="6" t="s">
        <v>15</v>
      </c>
      <c r="B36" s="30">
        <v>5159364</v>
      </c>
      <c r="C36" s="27">
        <v>3559078.14</v>
      </c>
      <c r="D36" s="27">
        <v>3171321.17</v>
      </c>
      <c r="E36" s="28">
        <v>6215250</v>
      </c>
      <c r="F36" s="43">
        <f>4104653.4+449559.98</f>
        <v>4554213.38</v>
      </c>
      <c r="G36" s="27">
        <v>3171321.17</v>
      </c>
      <c r="H36" s="45" t="s">
        <v>18</v>
      </c>
    </row>
    <row r="37" spans="1:8" s="1" customFormat="1" ht="20.100000000000001" customHeight="1" thickBot="1">
      <c r="A37" s="16" t="s">
        <v>16</v>
      </c>
      <c r="B37" s="31">
        <f t="shared" ref="B37:G37" si="2">SUM(B25:B36)</f>
        <v>56345232</v>
      </c>
      <c r="C37" s="31">
        <f t="shared" si="2"/>
        <v>40671756.630000003</v>
      </c>
      <c r="D37" s="31">
        <f t="shared" si="2"/>
        <v>37088257.915000007</v>
      </c>
      <c r="E37" s="32">
        <f t="shared" si="2"/>
        <v>43397423.365000002</v>
      </c>
      <c r="F37" s="33">
        <f t="shared" si="2"/>
        <v>27488315.59</v>
      </c>
      <c r="G37" s="33">
        <f t="shared" si="2"/>
        <v>38584179.398000002</v>
      </c>
      <c r="H37" s="33">
        <f t="shared" ref="H37" si="3">SUM(H25:H36)</f>
        <v>11940565.1</v>
      </c>
    </row>
    <row r="38" spans="1:8" s="1" customFormat="1" ht="18" customHeight="1" thickTop="1">
      <c r="A38" s="2"/>
      <c r="B38" s="2"/>
      <c r="C38" s="2"/>
      <c r="D38" s="2"/>
      <c r="E38" s="2"/>
      <c r="F38" s="2"/>
    </row>
    <row r="39" spans="1:8" s="1" customFormat="1" ht="13.15">
      <c r="A39" s="2"/>
      <c r="B39" s="2"/>
      <c r="C39" s="2"/>
      <c r="D39" s="2"/>
      <c r="E39" s="2"/>
      <c r="F39" s="2"/>
    </row>
    <row r="40" spans="1:8" s="1" customFormat="1" ht="13.15">
      <c r="A40" s="2"/>
      <c r="B40" s="2"/>
      <c r="C40" s="2"/>
      <c r="D40" s="2"/>
      <c r="E40" s="2"/>
      <c r="F40" s="2"/>
    </row>
    <row r="41" spans="1:8" s="1" customFormat="1" ht="13.15">
      <c r="A41" s="2"/>
      <c r="B41" s="2"/>
      <c r="C41" s="2"/>
      <c r="D41" s="2"/>
      <c r="E41" s="2"/>
      <c r="F41" s="2"/>
    </row>
    <row r="42" spans="1:8" s="1" customFormat="1" ht="13.15">
      <c r="A42" s="2"/>
      <c r="B42" s="2"/>
      <c r="C42" s="2"/>
      <c r="D42" s="2"/>
      <c r="E42" s="2"/>
      <c r="F42" s="2"/>
    </row>
    <row r="43" spans="1:8" s="1" customFormat="1" ht="13.15">
      <c r="A43" s="2"/>
      <c r="B43" s="2"/>
      <c r="C43" s="2"/>
      <c r="D43" s="2"/>
      <c r="E43" s="2"/>
      <c r="F43" s="2"/>
    </row>
    <row r="44" spans="1:8" s="1" customFormat="1" ht="13.15">
      <c r="A44" s="2"/>
      <c r="B44" s="2"/>
      <c r="C44" s="2"/>
      <c r="D44" s="2"/>
      <c r="E44" s="2"/>
      <c r="F44" s="2"/>
    </row>
    <row r="45" spans="1:8" s="1" customFormat="1" ht="13.15">
      <c r="A45" s="2"/>
      <c r="B45" s="2"/>
      <c r="C45" s="2"/>
      <c r="D45" s="2"/>
      <c r="E45" s="2"/>
      <c r="F45" s="2"/>
    </row>
    <row r="46" spans="1:8" s="1" customFormat="1" ht="13.15">
      <c r="A46" s="2"/>
      <c r="B46" s="2"/>
      <c r="C46" s="2"/>
      <c r="D46" s="2"/>
      <c r="E46" s="2"/>
      <c r="F46" s="2"/>
    </row>
    <row r="47" spans="1:8" s="1" customFormat="1" ht="13.15">
      <c r="A47" s="2"/>
      <c r="B47" s="2"/>
      <c r="C47" s="2"/>
      <c r="D47" s="2"/>
      <c r="E47" s="2"/>
      <c r="F47" s="2"/>
    </row>
    <row r="48" spans="1:8" s="1" customFormat="1" ht="13.15">
      <c r="A48" s="2"/>
      <c r="B48" s="2"/>
      <c r="C48" s="2"/>
      <c r="D48" s="2"/>
      <c r="E48" s="2"/>
      <c r="F48" s="2"/>
    </row>
    <row r="49" spans="1:6" s="1" customFormat="1" ht="13.15">
      <c r="A49" s="2"/>
      <c r="B49" s="2"/>
      <c r="C49" s="2"/>
      <c r="D49" s="2"/>
      <c r="E49" s="2"/>
      <c r="F49" s="2"/>
    </row>
  </sheetData>
  <mergeCells count="8">
    <mergeCell ref="A23:A24"/>
    <mergeCell ref="A1:F1"/>
    <mergeCell ref="A4:A5"/>
    <mergeCell ref="A21:F21"/>
    <mergeCell ref="A3:H3"/>
    <mergeCell ref="B4:H4"/>
    <mergeCell ref="B23:H23"/>
    <mergeCell ref="A22:H22"/>
  </mergeCells>
  <pageMargins left="1.5748031496062993" right="0.11811023622047245" top="0.98425196850393704" bottom="0.74803149606299213" header="0.31496062992125984" footer="0.31496062992125984"/>
  <pageSetup scale="85" orientation="portrait" r:id="rId1"/>
  <headerFooter>
    <oddHeader xml:space="preserve">&amp;C&amp;"Soberana Titular,Normal"&amp;10OFICIALIA MAYOR
DIRECCIÓN GENERAL DE ADMINISTRACIÓN Y FINANZAS
DIRECCIÓN GENERAL ADJUNTA DE ADQUISICIONES
DIRECCIÓN DE COMBUSTIBLES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SUPERFICIE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COMBUSTIBLE-28</dc:creator>
  <cp:lastModifiedBy>VINCULACION Y ENLACE</cp:lastModifiedBy>
  <cp:lastPrinted>2018-01-22T21:23:55Z</cp:lastPrinted>
  <dcterms:created xsi:type="dcterms:W3CDTF">2018-01-22T21:21:28Z</dcterms:created>
  <dcterms:modified xsi:type="dcterms:W3CDTF">2019-08-02T15:51:14Z</dcterms:modified>
</cp:coreProperties>
</file>