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.149.13.227\Documents\AÑO 2025\ANEXOS DIGITALES  2025\ABRIL 2025\29 DE ABRIL\DIGAPROP OF 1811\"/>
    </mc:Choice>
  </mc:AlternateContent>
  <bookViews>
    <workbookView xWindow="0" yWindow="0" windowWidth="28800" windowHeight="12210" activeTab="5"/>
  </bookViews>
  <sheets>
    <sheet name="PROGRAMA PRESUPUESTRIO" sheetId="4" r:id="rId1"/>
    <sheet name="OBJETO DE GASTO" sheetId="7" r:id="rId2"/>
    <sheet name="ADMINISTRATIVA" sheetId="3" r:id="rId3"/>
    <sheet name="FUNCIONAL" sheetId="1" r:id="rId4"/>
    <sheet name="ECONOMICA" sheetId="2" r:id="rId5"/>
    <sheet name="EXCEDENTES" sheetId="6" r:id="rId6"/>
  </sheets>
  <definedNames>
    <definedName name="_xlnm.Print_Titles" localSheetId="1">'OBJETO DE GASTO'!$1:$9</definedName>
  </definedNames>
  <calcPr calcId="162913"/>
</workbook>
</file>

<file path=xl/calcChain.xml><?xml version="1.0" encoding="utf-8"?>
<calcChain xmlns="http://schemas.openxmlformats.org/spreadsheetml/2006/main">
  <c r="J56" i="7" l="1"/>
  <c r="J54" i="7"/>
  <c r="J52" i="7"/>
  <c r="J51" i="7"/>
  <c r="J50" i="7"/>
  <c r="J46" i="7"/>
  <c r="J45" i="7"/>
  <c r="J43" i="7"/>
  <c r="J40" i="7"/>
  <c r="J39" i="7"/>
  <c r="J38" i="7"/>
  <c r="J37" i="7"/>
  <c r="J36" i="7"/>
  <c r="J35" i="7"/>
  <c r="J34" i="7"/>
  <c r="J33" i="7"/>
  <c r="J32" i="7"/>
  <c r="J30" i="7"/>
  <c r="J29" i="7"/>
  <c r="J28" i="7"/>
  <c r="J27" i="7"/>
  <c r="J26" i="7"/>
  <c r="J25" i="7"/>
  <c r="J24" i="7"/>
  <c r="J23" i="7"/>
  <c r="J22" i="7"/>
  <c r="J19" i="7"/>
  <c r="J18" i="7"/>
  <c r="J17" i="7"/>
  <c r="J16" i="7"/>
  <c r="J15" i="7"/>
  <c r="J14" i="7"/>
  <c r="H21" i="7"/>
  <c r="F13" i="7" l="1"/>
  <c r="F12" i="7" s="1"/>
  <c r="G13" i="7"/>
  <c r="G12" i="7" s="1"/>
  <c r="H13" i="7"/>
  <c r="H12" i="7" s="1"/>
  <c r="I13" i="7"/>
  <c r="I12" i="7" s="1"/>
  <c r="J13" i="7"/>
  <c r="J12" i="7" s="1"/>
  <c r="K13" i="7"/>
  <c r="K12" i="7" s="1"/>
  <c r="F21" i="7"/>
  <c r="G21" i="7"/>
  <c r="I21" i="7"/>
  <c r="J21" i="7"/>
  <c r="K21" i="7"/>
  <c r="F31" i="7"/>
  <c r="G31" i="7"/>
  <c r="H31" i="7"/>
  <c r="H20" i="7" s="1"/>
  <c r="I31" i="7"/>
  <c r="J31" i="7"/>
  <c r="K31" i="7"/>
  <c r="F42" i="7"/>
  <c r="G42" i="7"/>
  <c r="H42" i="7"/>
  <c r="I42" i="7"/>
  <c r="J42" i="7"/>
  <c r="K42" i="7"/>
  <c r="F44" i="7"/>
  <c r="G44" i="7"/>
  <c r="H44" i="7"/>
  <c r="I44" i="7"/>
  <c r="J44" i="7"/>
  <c r="K44" i="7"/>
  <c r="F49" i="7"/>
  <c r="G49" i="7"/>
  <c r="H49" i="7"/>
  <c r="I49" i="7"/>
  <c r="J49" i="7"/>
  <c r="K49" i="7"/>
  <c r="F53" i="7"/>
  <c r="G53" i="7"/>
  <c r="H53" i="7"/>
  <c r="I53" i="7"/>
  <c r="J53" i="7"/>
  <c r="K53" i="7"/>
  <c r="F55" i="7"/>
  <c r="G55" i="7"/>
  <c r="H55" i="7"/>
  <c r="I55" i="7"/>
  <c r="J55" i="7"/>
  <c r="K55" i="7"/>
  <c r="E53" i="7"/>
  <c r="E49" i="7"/>
  <c r="E55" i="7"/>
  <c r="E44" i="7"/>
  <c r="E42" i="7"/>
  <c r="E41" i="7" s="1"/>
  <c r="E31" i="7"/>
  <c r="E21" i="7"/>
  <c r="E13" i="7"/>
  <c r="E12" i="7" s="1"/>
  <c r="E9" i="6"/>
  <c r="F9" i="6"/>
  <c r="D9" i="6"/>
  <c r="C9" i="6"/>
  <c r="B9" i="6"/>
  <c r="G20" i="7" l="1"/>
  <c r="K41" i="7"/>
  <c r="K20" i="7"/>
  <c r="K11" i="7" s="1"/>
  <c r="K48" i="7"/>
  <c r="K47" i="7" s="1"/>
  <c r="J48" i="7"/>
  <c r="J47" i="7" s="1"/>
  <c r="J41" i="7"/>
  <c r="J11" i="7" s="1"/>
  <c r="J20" i="7"/>
  <c r="I48" i="7"/>
  <c r="I47" i="7" s="1"/>
  <c r="H48" i="7"/>
  <c r="H47" i="7" s="1"/>
  <c r="I20" i="7"/>
  <c r="F20" i="7"/>
  <c r="F11" i="7" s="1"/>
  <c r="F10" i="7" s="1"/>
  <c r="F48" i="7"/>
  <c r="F47" i="7" s="1"/>
  <c r="H41" i="7"/>
  <c r="G41" i="7"/>
  <c r="G11" i="7" s="1"/>
  <c r="G48" i="7"/>
  <c r="G47" i="7" s="1"/>
  <c r="I41" i="7"/>
  <c r="F41" i="7"/>
  <c r="I11" i="7"/>
  <c r="I10" i="7" s="1"/>
  <c r="H11" i="7"/>
  <c r="H10" i="7" s="1"/>
  <c r="E48" i="7"/>
  <c r="E47" i="7" s="1"/>
  <c r="E20" i="7"/>
  <c r="I30" i="4"/>
  <c r="I11" i="4"/>
  <c r="J11" i="4" s="1"/>
  <c r="I12" i="4"/>
  <c r="J12" i="4" s="1"/>
  <c r="I13" i="4"/>
  <c r="J13" i="4" s="1"/>
  <c r="I14" i="4"/>
  <c r="J14" i="4" s="1"/>
  <c r="I15" i="4"/>
  <c r="I16" i="4"/>
  <c r="I17" i="4"/>
  <c r="J17" i="4" s="1"/>
  <c r="I18" i="4"/>
  <c r="I19" i="4"/>
  <c r="J19" i="4" s="1"/>
  <c r="I20" i="4"/>
  <c r="J20" i="4" s="1"/>
  <c r="I21" i="4"/>
  <c r="J21" i="4" s="1"/>
  <c r="I22" i="4"/>
  <c r="J22" i="4" s="1"/>
  <c r="I23" i="4"/>
  <c r="J23" i="4" s="1"/>
  <c r="I24" i="4"/>
  <c r="J24" i="4" s="1"/>
  <c r="I25" i="4"/>
  <c r="J25" i="4" s="1"/>
  <c r="I26" i="4"/>
  <c r="J26" i="4" s="1"/>
  <c r="I27" i="4"/>
  <c r="J27" i="4" s="1"/>
  <c r="I28" i="4"/>
  <c r="J28" i="4" s="1"/>
  <c r="I29" i="4"/>
  <c r="J29" i="4" s="1"/>
  <c r="I10" i="4"/>
  <c r="H31" i="4"/>
  <c r="G31" i="4"/>
  <c r="F31" i="4"/>
  <c r="E31" i="4"/>
  <c r="D31" i="4"/>
  <c r="C31" i="4"/>
  <c r="J18" i="4"/>
  <c r="J16" i="4"/>
  <c r="J15" i="4"/>
  <c r="J10" i="4"/>
  <c r="H41" i="3"/>
  <c r="H10" i="3"/>
  <c r="H11" i="3"/>
  <c r="H12" i="3"/>
  <c r="H13" i="3"/>
  <c r="H14" i="3"/>
  <c r="I14" i="3" s="1"/>
  <c r="H15" i="3"/>
  <c r="I15" i="3" s="1"/>
  <c r="H16" i="3"/>
  <c r="H17" i="3"/>
  <c r="I17" i="3" s="1"/>
  <c r="H18" i="3"/>
  <c r="I18" i="3" s="1"/>
  <c r="H19" i="3"/>
  <c r="I19" i="3" s="1"/>
  <c r="H20" i="3"/>
  <c r="H21" i="3"/>
  <c r="I21" i="3" s="1"/>
  <c r="H22" i="3"/>
  <c r="I22" i="3" s="1"/>
  <c r="H23" i="3"/>
  <c r="I23" i="3" s="1"/>
  <c r="H24" i="3"/>
  <c r="I24" i="3" s="1"/>
  <c r="H25" i="3"/>
  <c r="I25" i="3" s="1"/>
  <c r="H26" i="3"/>
  <c r="I26" i="3" s="1"/>
  <c r="H27" i="3"/>
  <c r="I27" i="3" s="1"/>
  <c r="H28" i="3"/>
  <c r="I28" i="3" s="1"/>
  <c r="H29" i="3"/>
  <c r="I29" i="3" s="1"/>
  <c r="H30" i="3"/>
  <c r="I30" i="3" s="1"/>
  <c r="H31" i="3"/>
  <c r="I31" i="3" s="1"/>
  <c r="H32" i="3"/>
  <c r="I32" i="3" s="1"/>
  <c r="H33" i="3"/>
  <c r="I33" i="3" s="1"/>
  <c r="H34" i="3"/>
  <c r="I34" i="3" s="1"/>
  <c r="H35" i="3"/>
  <c r="I35" i="3" s="1"/>
  <c r="H36" i="3"/>
  <c r="I36" i="3" s="1"/>
  <c r="H37" i="3"/>
  <c r="I37" i="3" s="1"/>
  <c r="H38" i="3"/>
  <c r="I38" i="3" s="1"/>
  <c r="H39" i="3"/>
  <c r="I39" i="3" s="1"/>
  <c r="H40" i="3"/>
  <c r="I40" i="3" s="1"/>
  <c r="H42" i="3"/>
  <c r="I42" i="3" s="1"/>
  <c r="H43" i="3"/>
  <c r="I43" i="3" s="1"/>
  <c r="H44" i="3"/>
  <c r="I44" i="3" s="1"/>
  <c r="I11" i="3"/>
  <c r="I12" i="3"/>
  <c r="I13" i="3"/>
  <c r="I16" i="3"/>
  <c r="I20" i="3"/>
  <c r="G45" i="3"/>
  <c r="F45" i="3"/>
  <c r="E45" i="3"/>
  <c r="D45" i="3"/>
  <c r="C45" i="3"/>
  <c r="B45" i="3"/>
  <c r="G10" i="7" l="1"/>
  <c r="K10" i="7"/>
  <c r="J10" i="7"/>
  <c r="E11" i="7"/>
  <c r="E10" i="7" s="1"/>
  <c r="I31" i="4"/>
  <c r="J31" i="4"/>
  <c r="H45" i="3"/>
  <c r="I10" i="3" l="1"/>
  <c r="I45" i="3" s="1"/>
  <c r="I11" i="2"/>
  <c r="I10" i="2"/>
  <c r="I12" i="2" l="1"/>
  <c r="H12" i="2"/>
  <c r="G12" i="2"/>
  <c r="F12" i="2"/>
  <c r="E12" i="2"/>
  <c r="D12" i="2"/>
  <c r="C12" i="2"/>
  <c r="B12" i="2"/>
  <c r="L19" i="1" l="1"/>
  <c r="L18" i="1"/>
  <c r="L17" i="1"/>
  <c r="L16" i="1" s="1"/>
  <c r="L15" i="1"/>
  <c r="L14" i="1"/>
  <c r="L12" i="1"/>
  <c r="L11" i="1"/>
  <c r="K16" i="1"/>
  <c r="K13" i="1"/>
  <c r="K10" i="1"/>
  <c r="L13" i="1"/>
  <c r="H16" i="1"/>
  <c r="H13" i="1"/>
  <c r="H10" i="1"/>
  <c r="L10" i="1" l="1"/>
  <c r="K20" i="1"/>
  <c r="L20" i="1"/>
  <c r="H20" i="1"/>
  <c r="F16" i="1" l="1"/>
  <c r="F13" i="1"/>
  <c r="F10" i="1"/>
  <c r="J16" i="1"/>
  <c r="J13" i="1"/>
  <c r="J10" i="1"/>
  <c r="F20" i="1" l="1"/>
  <c r="J20" i="1"/>
  <c r="G16" i="1" l="1"/>
  <c r="E16" i="1"/>
  <c r="G13" i="1"/>
  <c r="E13" i="1"/>
  <c r="G10" i="1"/>
  <c r="E10" i="1"/>
  <c r="E20" i="1" s="1"/>
  <c r="G20" i="1" l="1"/>
</calcChain>
</file>

<file path=xl/sharedStrings.xml><?xml version="1.0" encoding="utf-8"?>
<sst xmlns="http://schemas.openxmlformats.org/spreadsheetml/2006/main" count="284" uniqueCount="213">
  <si>
    <r>
      <rPr>
        <sz val="8"/>
        <color indexed="8"/>
        <rFont val="Soberana Sans"/>
      </rPr>
      <t>R13 - MARINA</t>
    </r>
  </si>
  <si>
    <r>
      <rPr>
        <sz val="8"/>
        <color indexed="8"/>
        <rFont val="Soberana Sans"/>
      </rPr>
      <t>(CIFRAS EN PESOS)</t>
    </r>
  </si>
  <si>
    <t>EJERCIDO</t>
  </si>
  <si>
    <t>PRIMER INFORME TRIMESTRAL</t>
  </si>
  <si>
    <t>CORTE AL 31 DE MARZO DE 2025</t>
  </si>
  <si>
    <t>APROBADO</t>
  </si>
  <si>
    <t>ANUAL</t>
  </si>
  <si>
    <t>AL TRIMESTRE</t>
  </si>
  <si>
    <t>MODIFICADO</t>
  </si>
  <si>
    <t>CUENTAS POR PAGAR</t>
  </si>
  <si>
    <t xml:space="preserve">Total </t>
  </si>
  <si>
    <t>PRESUPUESTO</t>
  </si>
  <si>
    <t>Gasto Corrriente</t>
  </si>
  <si>
    <t>Gasto de Inversión</t>
  </si>
  <si>
    <t>UNIDAD RESPONSABLE</t>
  </si>
  <si>
    <t>100 SECRETARIO</t>
  </si>
  <si>
    <t>110 INCOGMAR</t>
  </si>
  <si>
    <t>111 JUNTA ALMIRANTES</t>
  </si>
  <si>
    <t>112 JUNTA NAVAL</t>
  </si>
  <si>
    <t>113 EDO. MAYOR</t>
  </si>
  <si>
    <t>114 UPRODEHU</t>
  </si>
  <si>
    <t>115 FZAS. ZONAS. REG.</t>
  </si>
  <si>
    <t>116 CUGAM</t>
  </si>
  <si>
    <t>117 UNIJUR</t>
  </si>
  <si>
    <t>118 UIN</t>
  </si>
  <si>
    <t>119 UNOPES</t>
  </si>
  <si>
    <t>121 UNIPOLNAV</t>
  </si>
  <si>
    <t>122 UNINDETEC</t>
  </si>
  <si>
    <t>123 UNAPROCIV</t>
  </si>
  <si>
    <t>200 SUBSECRETARIO</t>
  </si>
  <si>
    <t>211 DIGECONSNAV</t>
  </si>
  <si>
    <t>216 DIGESEGEHI</t>
  </si>
  <si>
    <t>218 UNIGARISMAR</t>
  </si>
  <si>
    <t>219 UNICAPAM</t>
  </si>
  <si>
    <t>220 DIGEOD</t>
  </si>
  <si>
    <t>300 OFLMAY</t>
  </si>
  <si>
    <t>311 DIGEREHUM</t>
  </si>
  <si>
    <t>312 DIGAFIN</t>
  </si>
  <si>
    <t>313 UNINAV</t>
  </si>
  <si>
    <t>400 CGPMM</t>
  </si>
  <si>
    <t>411 DGP</t>
  </si>
  <si>
    <t>412 DGMM</t>
  </si>
  <si>
    <t>413 DGFAP</t>
  </si>
  <si>
    <t>AYH CIIT</t>
  </si>
  <si>
    <t>J2I ACAPULCO</t>
  </si>
  <si>
    <t>J3C ASIP. CHIAPAS</t>
  </si>
  <si>
    <t>J3L FIT</t>
  </si>
  <si>
    <t xml:space="preserve">J4V FIDECOMISO </t>
  </si>
  <si>
    <t>KDH GAICM</t>
  </si>
  <si>
    <t>N9W TURIMAR</t>
  </si>
  <si>
    <t>R13 - MARINA</t>
  </si>
  <si>
    <r>
      <t xml:space="preserve">ESTADO ANALÍTICO DEL EJERCICIO DEL PRESUPUESTO DE EGRESOS EN CLASIFICACIÓN </t>
    </r>
    <r>
      <rPr>
        <b/>
        <sz val="8"/>
        <color indexed="8"/>
        <rFont val="Noto Sans"/>
        <family val="2"/>
      </rPr>
      <t>FUNCIONAL</t>
    </r>
    <r>
      <rPr>
        <sz val="8"/>
        <color indexed="8"/>
        <rFont val="Noto Sans"/>
        <family val="2"/>
      </rPr>
      <t xml:space="preserve"> (ARMONIZADO)</t>
    </r>
    <r>
      <rPr>
        <vertAlign val="superscript"/>
        <sz val="8"/>
        <color indexed="8"/>
        <rFont val="Noto Sans"/>
        <family val="2"/>
      </rPr>
      <t>1/</t>
    </r>
  </si>
  <si>
    <t>(CIFRAS EN PESOS)</t>
  </si>
  <si>
    <t>CONCEPTO</t>
  </si>
  <si>
    <r>
      <t>SUBEJERCICIO</t>
    </r>
    <r>
      <rPr>
        <b/>
        <vertAlign val="superscript"/>
        <sz val="8"/>
        <color indexed="9"/>
        <rFont val="Noto Sans"/>
        <family val="2"/>
      </rPr>
      <t>2/</t>
    </r>
  </si>
  <si>
    <t>DEVENGADO</t>
  </si>
  <si>
    <t>Gobierno</t>
  </si>
  <si>
    <t>Coordinación de la Política de Gobierno</t>
  </si>
  <si>
    <t>Seguridad Nacional</t>
  </si>
  <si>
    <t>Desarrollo Social</t>
  </si>
  <si>
    <t>Salud</t>
  </si>
  <si>
    <t>Educación</t>
  </si>
  <si>
    <t>Desarrollo Económico</t>
  </si>
  <si>
    <t>Asuntos Económicos, Comerciales y Laborales en General</t>
  </si>
  <si>
    <t>Transporte</t>
  </si>
  <si>
    <t>Turismo</t>
  </si>
  <si>
    <t>PROGRAMA PRESUPUESTRIO</t>
  </si>
  <si>
    <t>NOMBRE PROGRAMA PRESUPUESTRIO</t>
  </si>
  <si>
    <t>A001</t>
  </si>
  <si>
    <t>A004</t>
  </si>
  <si>
    <t>A005</t>
  </si>
  <si>
    <t>A006</t>
  </si>
  <si>
    <t>A007</t>
  </si>
  <si>
    <t>A010</t>
  </si>
  <si>
    <t>A026</t>
  </si>
  <si>
    <t>E001</t>
  </si>
  <si>
    <t>E002</t>
  </si>
  <si>
    <t>E003</t>
  </si>
  <si>
    <t>E022</t>
  </si>
  <si>
    <t>E030</t>
  </si>
  <si>
    <t>F036</t>
  </si>
  <si>
    <t>K012</t>
  </si>
  <si>
    <t>K019</t>
  </si>
  <si>
    <t>K040</t>
  </si>
  <si>
    <t>M001</t>
  </si>
  <si>
    <t>O001</t>
  </si>
  <si>
    <t>P005</t>
  </si>
  <si>
    <t>R001</t>
  </si>
  <si>
    <t>R002</t>
  </si>
  <si>
    <t>Emplear el Poder Naval de la Federación para salvaguardar la soberanía y seguridad nacionales</t>
  </si>
  <si>
    <t>Adquisición, construcción, reparación y mantenimiento de unidades navales</t>
  </si>
  <si>
    <t>Fortalecimiento de las capacidades para la reconstrucción, atención de emergencias y prevención de desastres naturales</t>
  </si>
  <si>
    <t>Sistema Educativo Naval y programa de becas</t>
  </si>
  <si>
    <t>Administración y fomento de los servicios de salud</t>
  </si>
  <si>
    <t xml:space="preserve">Administración y Operación de Capitanías de Puerto y Asuntos Marítimos </t>
  </si>
  <si>
    <t>Operación y desarrollo de los cuerpos de seguridad de las Fuerzas Armadas</t>
  </si>
  <si>
    <t>Formación del personal de la marina mercante.</t>
  </si>
  <si>
    <t>Operación de infraestructura marítimo-portuaria</t>
  </si>
  <si>
    <t xml:space="preserve">Adquisición, contratación y desarrollo de Programas para Impulsar el Turismo de bajo impacto ambiental </t>
  </si>
  <si>
    <t>Operación y conservación de infraestructura ferroviaria</t>
  </si>
  <si>
    <t>Desarrollo de infraestructura aeroportuaria.</t>
  </si>
  <si>
    <t xml:space="preserve">Fomento y Promoción para el desarrollo del Corredor Interoceánico del Istmo de Tehuantepec </t>
  </si>
  <si>
    <t> Proyectos ferroviarios para transporte de carga y pasajeros</t>
  </si>
  <si>
    <t xml:space="preserve">Actividades de Apoyo Administrativo </t>
  </si>
  <si>
    <t>Actividades de apoyo a la función pública y buen gobierno.</t>
  </si>
  <si>
    <t>Planeación, diseño, ejecución y evaluación del Corredor Interoceánico del Istmo de Tehuantepec</t>
  </si>
  <si>
    <t>Previsión para el fortalecimiento de Infraestructura Naval y Militar</t>
  </si>
  <si>
    <t>Provisiones para el desarrollo regional del Istmo de Tehuantepec.    </t>
  </si>
  <si>
    <t>Proyectos de infraestructura social de asistencia y seguridad social</t>
  </si>
  <si>
    <t>Proyectos de infraestructura gubernamental de seguridad nacional</t>
  </si>
  <si>
    <t>RAMO</t>
  </si>
  <si>
    <t>ORIGINAL</t>
  </si>
  <si>
    <t>AMPLIACION</t>
  </si>
  <si>
    <t>REDUCCION</t>
  </si>
  <si>
    <t>INGRESOS EXCENDENTES</t>
  </si>
  <si>
    <t>ESTADO ANALÍTICO DE INGRESOS</t>
  </si>
  <si>
    <r>
      <rPr>
        <sz val="8"/>
        <color indexed="8"/>
        <rFont val="Soberana Sans"/>
      </rPr>
      <t>CUENTA PÚBLICA 2024</t>
    </r>
  </si>
  <si>
    <r>
      <rPr>
        <sz val="8"/>
        <color indexed="8"/>
        <rFont val="Soberana Sans"/>
      </rPr>
      <t>DEL 1 DE ENERO AL 31 DE DICIEMBRE DE 2024</t>
    </r>
  </si>
  <si>
    <t>OBJETO DEL GASTO</t>
  </si>
  <si>
    <t>DENOMINACIÓN</t>
  </si>
  <si>
    <r>
      <rPr>
        <b/>
        <sz val="7"/>
        <color indexed="8"/>
        <rFont val="Soberana Sans"/>
      </rPr>
      <t>TOTAL</t>
    </r>
  </si>
  <si>
    <r>
      <rPr>
        <b/>
        <sz val="7"/>
        <color indexed="8"/>
        <rFont val="Soberana Sans"/>
      </rPr>
      <t>Gasto Corriente</t>
    </r>
  </si>
  <si>
    <r>
      <rPr>
        <sz val="7"/>
        <color indexed="8"/>
        <rFont val="Soberana Sans"/>
      </rPr>
      <t>Servicios Personales</t>
    </r>
  </si>
  <si>
    <r>
      <rPr>
        <sz val="7"/>
        <color indexed="8"/>
        <rFont val="Soberana Sans"/>
      </rPr>
      <t>1000</t>
    </r>
  </si>
  <si>
    <r>
      <rPr>
        <sz val="7"/>
        <color indexed="8"/>
        <rFont val="Soberana Sans"/>
      </rPr>
      <t>Servicios personales</t>
    </r>
  </si>
  <si>
    <r>
      <rPr>
        <sz val="7"/>
        <color indexed="8"/>
        <rFont val="Soberana Sans"/>
      </rPr>
      <t>1100</t>
    </r>
  </si>
  <si>
    <r>
      <rPr>
        <sz val="7"/>
        <color indexed="8"/>
        <rFont val="Soberana Sans"/>
      </rPr>
      <t>Remuneraciones al personal de carácter permanente</t>
    </r>
  </si>
  <si>
    <r>
      <rPr>
        <sz val="7"/>
        <color indexed="8"/>
        <rFont val="Soberana Sans"/>
      </rPr>
      <t>1200</t>
    </r>
  </si>
  <si>
    <r>
      <rPr>
        <sz val="7"/>
        <color indexed="8"/>
        <rFont val="Soberana Sans"/>
      </rPr>
      <t>Remuneraciones al personal de carácter transitorio</t>
    </r>
  </si>
  <si>
    <r>
      <rPr>
        <sz val="7"/>
        <color indexed="8"/>
        <rFont val="Soberana Sans"/>
      </rPr>
      <t>1300</t>
    </r>
  </si>
  <si>
    <r>
      <rPr>
        <sz val="7"/>
        <color indexed="8"/>
        <rFont val="Soberana Sans"/>
      </rPr>
      <t>Remuneraciones adicionales y especiales</t>
    </r>
  </si>
  <si>
    <r>
      <rPr>
        <sz val="7"/>
        <color indexed="8"/>
        <rFont val="Soberana Sans"/>
      </rPr>
      <t>1400</t>
    </r>
  </si>
  <si>
    <r>
      <rPr>
        <sz val="7"/>
        <color indexed="8"/>
        <rFont val="Soberana Sans"/>
      </rPr>
      <t>Seguridad social</t>
    </r>
  </si>
  <si>
    <r>
      <rPr>
        <sz val="7"/>
        <color indexed="8"/>
        <rFont val="Soberana Sans"/>
      </rPr>
      <t>1500</t>
    </r>
  </si>
  <si>
    <r>
      <rPr>
        <sz val="7"/>
        <color indexed="8"/>
        <rFont val="Soberana Sans"/>
      </rPr>
      <t>Otras prestaciones sociales y económicas</t>
    </r>
  </si>
  <si>
    <r>
      <rPr>
        <sz val="7"/>
        <color indexed="8"/>
        <rFont val="Soberana Sans"/>
      </rPr>
      <t>1700</t>
    </r>
  </si>
  <si>
    <r>
      <rPr>
        <sz val="7"/>
        <color indexed="8"/>
        <rFont val="Soberana Sans"/>
      </rPr>
      <t>Pago de estímulos a servidores públicos</t>
    </r>
  </si>
  <si>
    <r>
      <rPr>
        <sz val="7"/>
        <color indexed="8"/>
        <rFont val="Soberana Sans"/>
      </rPr>
      <t>Gasto De Operación</t>
    </r>
  </si>
  <si>
    <r>
      <rPr>
        <sz val="7"/>
        <color indexed="8"/>
        <rFont val="Soberana Sans"/>
      </rPr>
      <t>2000</t>
    </r>
  </si>
  <si>
    <r>
      <rPr>
        <sz val="7"/>
        <color indexed="8"/>
        <rFont val="Soberana Sans"/>
      </rPr>
      <t>Materiales y suministros</t>
    </r>
  </si>
  <si>
    <r>
      <rPr>
        <sz val="7"/>
        <color indexed="8"/>
        <rFont val="Soberana Sans"/>
      </rPr>
      <t>2100</t>
    </r>
  </si>
  <si>
    <r>
      <rPr>
        <sz val="7"/>
        <color indexed="8"/>
        <rFont val="Soberana Sans"/>
      </rPr>
      <t>Materiales de administración, emisión de documentos y artículos oficiales</t>
    </r>
  </si>
  <si>
    <r>
      <rPr>
        <sz val="7"/>
        <color indexed="8"/>
        <rFont val="Soberana Sans"/>
      </rPr>
      <t>2200</t>
    </r>
  </si>
  <si>
    <r>
      <rPr>
        <sz val="7"/>
        <color indexed="8"/>
        <rFont val="Soberana Sans"/>
      </rPr>
      <t>Alimentos y utensilios</t>
    </r>
  </si>
  <si>
    <r>
      <rPr>
        <sz val="7"/>
        <color indexed="8"/>
        <rFont val="Soberana Sans"/>
      </rPr>
      <t>2300</t>
    </r>
  </si>
  <si>
    <r>
      <rPr>
        <sz val="7"/>
        <color indexed="8"/>
        <rFont val="Soberana Sans"/>
      </rPr>
      <t>Materias primas y materiales de producción y comercialización</t>
    </r>
  </si>
  <si>
    <r>
      <rPr>
        <sz val="7"/>
        <color indexed="8"/>
        <rFont val="Soberana Sans"/>
      </rPr>
      <t>2400</t>
    </r>
  </si>
  <si>
    <r>
      <rPr>
        <sz val="7"/>
        <color indexed="8"/>
        <rFont val="Soberana Sans"/>
      </rPr>
      <t>Materiales y artículos de construcción y de reparación</t>
    </r>
  </si>
  <si>
    <r>
      <rPr>
        <sz val="7"/>
        <color indexed="8"/>
        <rFont val="Soberana Sans"/>
      </rPr>
      <t>2500</t>
    </r>
  </si>
  <si>
    <r>
      <rPr>
        <sz val="7"/>
        <color indexed="8"/>
        <rFont val="Soberana Sans"/>
      </rPr>
      <t>Productos químicos, farmacéuticos y de laboratorio</t>
    </r>
  </si>
  <si>
    <r>
      <rPr>
        <sz val="7"/>
        <color indexed="8"/>
        <rFont val="Soberana Sans"/>
      </rPr>
      <t>2600</t>
    </r>
  </si>
  <si>
    <r>
      <rPr>
        <sz val="7"/>
        <color indexed="8"/>
        <rFont val="Soberana Sans"/>
      </rPr>
      <t>Combustibles, lubricantes y aditivos</t>
    </r>
  </si>
  <si>
    <r>
      <rPr>
        <sz val="7"/>
        <color indexed="8"/>
        <rFont val="Soberana Sans"/>
      </rPr>
      <t>2700</t>
    </r>
  </si>
  <si>
    <r>
      <rPr>
        <sz val="7"/>
        <color indexed="8"/>
        <rFont val="Soberana Sans"/>
      </rPr>
      <t>Vestuario, blancos, prendas de protección y artículos deportivos</t>
    </r>
  </si>
  <si>
    <r>
      <rPr>
        <sz val="7"/>
        <color indexed="8"/>
        <rFont val="Soberana Sans"/>
      </rPr>
      <t>2800</t>
    </r>
  </si>
  <si>
    <r>
      <rPr>
        <sz val="7"/>
        <color indexed="8"/>
        <rFont val="Soberana Sans"/>
      </rPr>
      <t>Materiales y suministros para seguridad</t>
    </r>
  </si>
  <si>
    <r>
      <rPr>
        <sz val="7"/>
        <color indexed="8"/>
        <rFont val="Soberana Sans"/>
      </rPr>
      <t>2900</t>
    </r>
  </si>
  <si>
    <r>
      <rPr>
        <sz val="7"/>
        <color indexed="8"/>
        <rFont val="Soberana Sans"/>
      </rPr>
      <t>Herramientas, refacciones y accesorios menores</t>
    </r>
  </si>
  <si>
    <r>
      <rPr>
        <sz val="7"/>
        <color indexed="8"/>
        <rFont val="Soberana Sans"/>
      </rPr>
      <t>3000</t>
    </r>
  </si>
  <si>
    <r>
      <rPr>
        <sz val="7"/>
        <color indexed="8"/>
        <rFont val="Soberana Sans"/>
      </rPr>
      <t>Servicios generales</t>
    </r>
  </si>
  <si>
    <r>
      <rPr>
        <sz val="7"/>
        <color indexed="8"/>
        <rFont val="Soberana Sans"/>
      </rPr>
      <t>3100</t>
    </r>
  </si>
  <si>
    <r>
      <rPr>
        <sz val="7"/>
        <color indexed="8"/>
        <rFont val="Soberana Sans"/>
      </rPr>
      <t>Servicios básicos</t>
    </r>
  </si>
  <si>
    <r>
      <rPr>
        <sz val="7"/>
        <color indexed="8"/>
        <rFont val="Soberana Sans"/>
      </rPr>
      <t>3200</t>
    </r>
  </si>
  <si>
    <r>
      <rPr>
        <sz val="7"/>
        <color indexed="8"/>
        <rFont val="Soberana Sans"/>
      </rPr>
      <t>Servicios de arrendamiento</t>
    </r>
  </si>
  <si>
    <r>
      <rPr>
        <sz val="7"/>
        <color indexed="8"/>
        <rFont val="Soberana Sans"/>
      </rPr>
      <t>3300</t>
    </r>
  </si>
  <si>
    <r>
      <rPr>
        <sz val="7"/>
        <color indexed="8"/>
        <rFont val="Soberana Sans"/>
      </rPr>
      <t>Servicios profesionales, científicos, técnicos y otros servicios</t>
    </r>
  </si>
  <si>
    <r>
      <rPr>
        <sz val="7"/>
        <color indexed="8"/>
        <rFont val="Soberana Sans"/>
      </rPr>
      <t>3400</t>
    </r>
  </si>
  <si>
    <r>
      <rPr>
        <sz val="7"/>
        <color indexed="8"/>
        <rFont val="Soberana Sans"/>
      </rPr>
      <t>Servicios financieros, bancarios y comerciales</t>
    </r>
  </si>
  <si>
    <r>
      <rPr>
        <sz val="7"/>
        <color indexed="8"/>
        <rFont val="Soberana Sans"/>
      </rPr>
      <t>3500</t>
    </r>
  </si>
  <si>
    <r>
      <rPr>
        <sz val="7"/>
        <color indexed="8"/>
        <rFont val="Soberana Sans"/>
      </rPr>
      <t>Servicios de instalación, reparación, mantenimiento y conservación</t>
    </r>
  </si>
  <si>
    <r>
      <rPr>
        <sz val="7"/>
        <color indexed="8"/>
        <rFont val="Soberana Sans"/>
      </rPr>
      <t>3600</t>
    </r>
  </si>
  <si>
    <r>
      <rPr>
        <sz val="7"/>
        <color indexed="8"/>
        <rFont val="Soberana Sans"/>
      </rPr>
      <t>Servicios de comunicación social y publicidad</t>
    </r>
  </si>
  <si>
    <r>
      <rPr>
        <sz val="7"/>
        <color indexed="8"/>
        <rFont val="Soberana Sans"/>
      </rPr>
      <t>3700</t>
    </r>
  </si>
  <si>
    <r>
      <rPr>
        <sz val="7"/>
        <color indexed="8"/>
        <rFont val="Soberana Sans"/>
      </rPr>
      <t>Servicios de traslado y viáticos</t>
    </r>
  </si>
  <si>
    <r>
      <rPr>
        <sz val="7"/>
        <color indexed="8"/>
        <rFont val="Soberana Sans"/>
      </rPr>
      <t>3800</t>
    </r>
  </si>
  <si>
    <r>
      <rPr>
        <sz val="7"/>
        <color indexed="8"/>
        <rFont val="Soberana Sans"/>
      </rPr>
      <t>Servicios oficiales</t>
    </r>
  </si>
  <si>
    <r>
      <rPr>
        <sz val="7"/>
        <color indexed="8"/>
        <rFont val="Soberana Sans"/>
      </rPr>
      <t>3900</t>
    </r>
  </si>
  <si>
    <r>
      <rPr>
        <sz val="7"/>
        <color indexed="8"/>
        <rFont val="Soberana Sans"/>
      </rPr>
      <t>Otros servicios generales</t>
    </r>
  </si>
  <si>
    <r>
      <rPr>
        <sz val="7"/>
        <color indexed="8"/>
        <rFont val="Soberana Sans"/>
      </rPr>
      <t>Otros De Corriente</t>
    </r>
  </si>
  <si>
    <r>
      <rPr>
        <sz val="7"/>
        <color indexed="8"/>
        <rFont val="Soberana Sans"/>
      </rPr>
      <t>4000</t>
    </r>
  </si>
  <si>
    <r>
      <rPr>
        <sz val="7"/>
        <color indexed="8"/>
        <rFont val="Soberana Sans"/>
      </rPr>
      <t>Transferencias, asignaciones, subsidios y otras ayudas</t>
    </r>
  </si>
  <si>
    <r>
      <rPr>
        <sz val="7"/>
        <color indexed="8"/>
        <rFont val="Soberana Sans"/>
      </rPr>
      <t>4400</t>
    </r>
  </si>
  <si>
    <r>
      <rPr>
        <sz val="7"/>
        <color indexed="8"/>
        <rFont val="Soberana Sans"/>
      </rPr>
      <t>Ayudas sociales</t>
    </r>
  </si>
  <si>
    <r>
      <rPr>
        <sz val="7"/>
        <color indexed="8"/>
        <rFont val="Soberana Sans"/>
      </rPr>
      <t>4900</t>
    </r>
  </si>
  <si>
    <r>
      <rPr>
        <sz val="7"/>
        <color indexed="8"/>
        <rFont val="Soberana Sans"/>
      </rPr>
      <t>Transferencias al exterior</t>
    </r>
  </si>
  <si>
    <r>
      <rPr>
        <sz val="7"/>
        <color indexed="8"/>
        <rFont val="Soberana Sans"/>
      </rPr>
      <t>7000</t>
    </r>
  </si>
  <si>
    <r>
      <rPr>
        <sz val="7"/>
        <color indexed="8"/>
        <rFont val="Soberana Sans"/>
      </rPr>
      <t>Inversiones financieras y otras provisiones</t>
    </r>
  </si>
  <si>
    <r>
      <rPr>
        <sz val="7"/>
        <color indexed="8"/>
        <rFont val="Soberana Sans"/>
      </rPr>
      <t>7900</t>
    </r>
  </si>
  <si>
    <r>
      <rPr>
        <sz val="7"/>
        <color indexed="8"/>
        <rFont val="Soberana Sans"/>
      </rPr>
      <t>Provisiones para contingencias y otras erogaciones especiales</t>
    </r>
  </si>
  <si>
    <r>
      <rPr>
        <b/>
        <sz val="7"/>
        <color indexed="8"/>
        <rFont val="Soberana Sans"/>
      </rPr>
      <t>Gasto De Inversión</t>
    </r>
  </si>
  <si>
    <r>
      <rPr>
        <sz val="7"/>
        <color indexed="8"/>
        <rFont val="Soberana Sans"/>
      </rPr>
      <t>Inversión Física</t>
    </r>
  </si>
  <si>
    <r>
      <rPr>
        <sz val="7"/>
        <color indexed="8"/>
        <rFont val="Soberana Sans"/>
      </rPr>
      <t>5000</t>
    </r>
  </si>
  <si>
    <r>
      <rPr>
        <sz val="7"/>
        <color indexed="8"/>
        <rFont val="Soberana Sans"/>
      </rPr>
      <t>Bienes muebles, inmuebles e intangibles</t>
    </r>
  </si>
  <si>
    <r>
      <rPr>
        <sz val="7"/>
        <color indexed="8"/>
        <rFont val="Soberana Sans"/>
      </rPr>
      <t>5100</t>
    </r>
  </si>
  <si>
    <r>
      <rPr>
        <sz val="7"/>
        <color indexed="8"/>
        <rFont val="Soberana Sans"/>
      </rPr>
      <t>Mobiliario y equipo de administración</t>
    </r>
  </si>
  <si>
    <r>
      <rPr>
        <sz val="7"/>
        <color indexed="8"/>
        <rFont val="Soberana Sans"/>
      </rPr>
      <t>5400</t>
    </r>
  </si>
  <si>
    <r>
      <rPr>
        <sz val="7"/>
        <color indexed="8"/>
        <rFont val="Soberana Sans"/>
      </rPr>
      <t>Vehículos y equipo de transporte</t>
    </r>
  </si>
  <si>
    <r>
      <rPr>
        <sz val="7"/>
        <color indexed="8"/>
        <rFont val="Soberana Sans"/>
      </rPr>
      <t>5600</t>
    </r>
  </si>
  <si>
    <r>
      <rPr>
        <sz val="7"/>
        <color indexed="8"/>
        <rFont val="Soberana Sans"/>
      </rPr>
      <t>Maquinaria, otros equipos y herramientas</t>
    </r>
  </si>
  <si>
    <r>
      <rPr>
        <sz val="7"/>
        <color indexed="8"/>
        <rFont val="Soberana Sans"/>
      </rPr>
      <t>6000</t>
    </r>
  </si>
  <si>
    <r>
      <rPr>
        <sz val="7"/>
        <color indexed="8"/>
        <rFont val="Soberana Sans"/>
      </rPr>
      <t>Inversión pública</t>
    </r>
  </si>
  <si>
    <r>
      <rPr>
        <sz val="7"/>
        <color indexed="8"/>
        <rFont val="Soberana Sans"/>
      </rPr>
      <t>6200</t>
    </r>
  </si>
  <si>
    <r>
      <rPr>
        <sz val="7"/>
        <color indexed="8"/>
        <rFont val="Soberana Sans"/>
      </rPr>
      <t>Obra pública en bienes propios</t>
    </r>
  </si>
  <si>
    <t>CLASIFICACIÓN ECONÓMICA</t>
  </si>
  <si>
    <r>
      <t xml:space="preserve">ESTADO ANALÍTICO DEL EJERCICIO DEL PRESUPUESTO DE EGRESOS EN CLASIFICACIÓN </t>
    </r>
    <r>
      <rPr>
        <b/>
        <sz val="8"/>
        <color indexed="8"/>
        <rFont val="Noto Sans"/>
        <family val="2"/>
      </rPr>
      <t>ADMINISTRATIVA</t>
    </r>
  </si>
  <si>
    <r>
      <t xml:space="preserve">ESTADO ANALÍTICO DEL EJERCICIO DEL PRESUPUESTO DE EGRESOS EN CLASIFICACIÓN </t>
    </r>
    <r>
      <rPr>
        <b/>
        <sz val="8"/>
        <color indexed="8"/>
        <rFont val="Noto Sans"/>
        <family val="2"/>
      </rPr>
      <t>PROGRAMATICA</t>
    </r>
  </si>
  <si>
    <r>
      <rPr>
        <b/>
        <sz val="7"/>
        <color indexed="8"/>
        <rFont val="Noto Sans"/>
        <family val="2"/>
      </rPr>
      <t>1/</t>
    </r>
    <r>
      <rPr>
        <sz val="7"/>
        <color indexed="8"/>
        <rFont val="Noto Sans"/>
        <family val="2"/>
      </rPr>
      <t xml:space="preserve"> Las sumas parciales y total pueden no coincidir debido al redondeo.
</t>
    </r>
    <r>
      <rPr>
        <b/>
        <sz val="7"/>
        <color indexed="8"/>
        <rFont val="Noto Sans"/>
        <family val="2"/>
      </rPr>
      <t>2/</t>
    </r>
    <r>
      <rPr>
        <sz val="7"/>
        <color indexed="8"/>
        <rFont val="Noto Sans"/>
        <family val="2"/>
      </rPr>
      <t xml:space="preserve"> Recursos reservados por la Secretaría de Hacienda y Crédito Público
</t>
    </r>
    <r>
      <rPr>
        <b/>
        <sz val="7"/>
        <color indexed="8"/>
        <rFont val="Noto Sans"/>
        <family val="2"/>
      </rPr>
      <t xml:space="preserve">Fuente: </t>
    </r>
    <r>
      <rPr>
        <sz val="7"/>
        <color indexed="8"/>
        <rFont val="Noto Sans"/>
        <family val="2"/>
      </rPr>
      <t xml:space="preserve">Modulo de Adecuaciones Presupuestarias de la Secretaría de Hacienda y Crédito Público.
</t>
    </r>
  </si>
  <si>
    <r>
      <rPr>
        <b/>
        <sz val="10"/>
        <color indexed="8"/>
        <rFont val="Noto Sans"/>
        <family val="2"/>
      </rPr>
      <t>1/</t>
    </r>
    <r>
      <rPr>
        <sz val="10"/>
        <color indexed="8"/>
        <rFont val="Noto Sans"/>
        <family val="2"/>
      </rPr>
      <t xml:space="preserve"> Las sumas parciales y total pueden no coincidir debido al redondeo.
</t>
    </r>
    <r>
      <rPr>
        <b/>
        <sz val="10"/>
        <color indexed="8"/>
        <rFont val="Noto Sans"/>
        <family val="2"/>
      </rPr>
      <t xml:space="preserve">2/ </t>
    </r>
    <r>
      <rPr>
        <sz val="10"/>
        <color indexed="8"/>
        <rFont val="Noto Sans"/>
        <family val="2"/>
      </rPr>
      <t xml:space="preserve">Recursos reservados por la Secretaría de Hacienda y Crédito Público
</t>
    </r>
    <r>
      <rPr>
        <b/>
        <sz val="10"/>
        <color indexed="8"/>
        <rFont val="Noto Sans"/>
        <family val="2"/>
      </rPr>
      <t>Fuente:</t>
    </r>
    <r>
      <rPr>
        <sz val="10"/>
        <color indexed="8"/>
        <rFont val="Noto Sans"/>
        <family val="2"/>
      </rPr>
      <t xml:space="preserve"> Modulo de Adecuaciones Presupuestarias de la Secretaría de Hacienda y Crédito Público.</t>
    </r>
  </si>
  <si>
    <r>
      <rPr>
        <b/>
        <sz val="7"/>
        <color indexed="8"/>
        <rFont val="Noto Sans"/>
        <family val="2"/>
      </rPr>
      <t>1/</t>
    </r>
    <r>
      <rPr>
        <sz val="7"/>
        <color indexed="8"/>
        <rFont val="Noto Sans"/>
        <family val="2"/>
      </rPr>
      <t xml:space="preserve"> Las sumas parciales y total pueden no coincidir debido al redondeo.
</t>
    </r>
    <r>
      <rPr>
        <b/>
        <sz val="7"/>
        <color indexed="8"/>
        <rFont val="Noto Sans"/>
        <family val="2"/>
      </rPr>
      <t xml:space="preserve">2/ </t>
    </r>
    <r>
      <rPr>
        <sz val="7"/>
        <color indexed="8"/>
        <rFont val="Noto Sans"/>
        <family val="2"/>
      </rPr>
      <t xml:space="preserve">Recursos reservados por la Secretaría de Hacienda y Crédito Público
</t>
    </r>
    <r>
      <rPr>
        <b/>
        <sz val="7"/>
        <color indexed="8"/>
        <rFont val="Noto Sans"/>
        <family val="2"/>
      </rPr>
      <t>Fuente:</t>
    </r>
    <r>
      <rPr>
        <sz val="7"/>
        <color indexed="8"/>
        <rFont val="Noto Sans"/>
        <family val="2"/>
      </rPr>
      <t xml:space="preserve"> Modulo de Adecuaciones Presupuestarias de la Secretaría de Hacienda y Crédito Público.
</t>
    </r>
  </si>
  <si>
    <r>
      <rPr>
        <b/>
        <sz val="7"/>
        <color indexed="8"/>
        <rFont val="Noto Sans"/>
        <family val="2"/>
      </rPr>
      <t>1/</t>
    </r>
    <r>
      <rPr>
        <sz val="7"/>
        <color indexed="8"/>
        <rFont val="Noto Sans"/>
        <family val="2"/>
      </rPr>
      <t xml:space="preserve"> Las sumas parciales y total pueden no coincidir debido al redondeo.
</t>
    </r>
    <r>
      <rPr>
        <b/>
        <sz val="7"/>
        <color indexed="8"/>
        <rFont val="Noto Sans"/>
        <family val="2"/>
      </rPr>
      <t>2/</t>
    </r>
    <r>
      <rPr>
        <sz val="7"/>
        <color indexed="8"/>
        <rFont val="Noto Sans"/>
        <family val="2"/>
      </rPr>
      <t xml:space="preserve"> Recursos reservados por la Secretaría de Hacienda y Crédito Público
</t>
    </r>
    <r>
      <rPr>
        <b/>
        <sz val="7"/>
        <color indexed="8"/>
        <rFont val="Noto Sans"/>
        <family val="2"/>
      </rPr>
      <t>Fuente:</t>
    </r>
    <r>
      <rPr>
        <sz val="7"/>
        <color indexed="8"/>
        <rFont val="Noto Sans"/>
        <family val="2"/>
      </rPr>
      <t xml:space="preserve"> Modulo de Adecuaciones Presupuestarias de la Secretaría de Hacienda y Crédito Público.</t>
    </r>
  </si>
  <si>
    <r>
      <rPr>
        <b/>
        <sz val="7"/>
        <color indexed="8"/>
        <rFont val="Soberana Sans"/>
      </rPr>
      <t>1/</t>
    </r>
    <r>
      <rPr>
        <sz val="7"/>
        <color indexed="8"/>
        <rFont val="Soberana Sans"/>
      </rPr>
      <t xml:space="preserve"> Las sumas parciales y total pueden no coincidir debido al redondeo.
</t>
    </r>
    <r>
      <rPr>
        <b/>
        <sz val="7"/>
        <color indexed="8"/>
        <rFont val="Soberana Sans"/>
      </rPr>
      <t>2/</t>
    </r>
    <r>
      <rPr>
        <sz val="7"/>
        <color indexed="8"/>
        <rFont val="Soberana Sans"/>
      </rPr>
      <t xml:space="preserve"> Recursos reservados por la Secretaría de Hacienda y Crédito Público
</t>
    </r>
    <r>
      <rPr>
        <b/>
        <sz val="7"/>
        <color indexed="8"/>
        <rFont val="Soberana Sans"/>
      </rPr>
      <t>Fuente:</t>
    </r>
    <r>
      <rPr>
        <sz val="7"/>
        <color indexed="8"/>
        <rFont val="Soberana Sans"/>
      </rPr>
      <t xml:space="preserve"> Modulo de Adecuaciones Presupuestarias de la Secretaría de Hacienda y Crédito Público.</t>
    </r>
  </si>
  <si>
    <r>
      <t xml:space="preserve">ESTADO ANALÍTICO DEL EJERCICIO DEL PRESUPUESTO DE EGRESOS EN CLASIFICACIÓN ECONÓMICA Y </t>
    </r>
    <r>
      <rPr>
        <b/>
        <sz val="8"/>
        <color indexed="8"/>
        <rFont val="Soberana Sans"/>
      </rPr>
      <t>POR OBJETO DEL GASTO</t>
    </r>
    <r>
      <rPr>
        <b/>
        <vertAlign val="superscript"/>
        <sz val="8"/>
        <color indexed="8"/>
        <rFont val="Soberana Sans"/>
      </rPr>
      <t>1/</t>
    </r>
  </si>
  <si>
    <r>
      <t xml:space="preserve">ESTADO ANALÍTICO DEL EJERCICIO DEL PRESUPUESTO DE EGRESOS EN CLASIFICACIÓN </t>
    </r>
    <r>
      <rPr>
        <b/>
        <sz val="8"/>
        <color indexed="8"/>
        <rFont val="Noto Sans"/>
        <family val="2"/>
      </rPr>
      <t>ECONÓMICA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</si>
</sst>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>
    <font>
      <sz val="10"/>
      <name val="Arial"/>
    </font>
    <font>
      <sz val="10"/>
      <color indexed="8"/>
      <name val="SansSerif"/>
    </font>
    <font>
      <sz val="8"/>
      <color indexed="8"/>
      <name val="Soberana Sans"/>
    </font>
    <font>
      <b/>
      <sz val="8"/>
      <color indexed="9"/>
      <name val="Soberana Sans"/>
    </font>
    <font>
      <b/>
      <sz val="7"/>
      <color indexed="9"/>
      <name val="Soberana Sans"/>
    </font>
    <font>
      <b/>
      <sz val="7"/>
      <color indexed="8"/>
      <name val="Soberana Sans"/>
    </font>
    <font>
      <sz val="7"/>
      <color indexed="8"/>
      <name val="Soberana Sans"/>
    </font>
    <font>
      <sz val="10"/>
      <color indexed="8"/>
      <name val="Noto Sans"/>
      <family val="2"/>
    </font>
    <font>
      <sz val="10"/>
      <name val="Noto Sans"/>
      <family val="2"/>
    </font>
    <font>
      <sz val="8"/>
      <color indexed="8"/>
      <name val="Noto Sans"/>
      <family val="2"/>
    </font>
    <font>
      <b/>
      <sz val="8"/>
      <color indexed="8"/>
      <name val="Noto Sans"/>
      <family val="2"/>
    </font>
    <font>
      <vertAlign val="superscript"/>
      <sz val="8"/>
      <color indexed="8"/>
      <name val="Noto Sans"/>
      <family val="2"/>
    </font>
    <font>
      <b/>
      <sz val="8"/>
      <color indexed="9"/>
      <name val="Noto Sans"/>
      <family val="2"/>
    </font>
    <font>
      <b/>
      <sz val="7"/>
      <color indexed="9"/>
      <name val="Noto Sans"/>
      <family val="2"/>
    </font>
    <font>
      <b/>
      <vertAlign val="superscript"/>
      <sz val="8"/>
      <color indexed="9"/>
      <name val="Noto Sans"/>
      <family val="2"/>
    </font>
    <font>
      <b/>
      <sz val="7"/>
      <color indexed="8"/>
      <name val="Noto Sans"/>
      <family val="2"/>
    </font>
    <font>
      <sz val="7"/>
      <color indexed="8"/>
      <name val="Noto Sans"/>
      <family val="2"/>
    </font>
    <font>
      <sz val="10"/>
      <name val="Arial"/>
      <family val="2"/>
    </font>
    <font>
      <b/>
      <sz val="10"/>
      <color indexed="8"/>
      <name val="SansSerif"/>
    </font>
    <font>
      <sz val="10"/>
      <name val="SansSerif"/>
    </font>
    <font>
      <b/>
      <sz val="7"/>
      <name val="Soberana Sans"/>
    </font>
    <font>
      <sz val="7"/>
      <name val="Soberana Sans"/>
    </font>
    <font>
      <b/>
      <sz val="8"/>
      <color theme="0"/>
      <name val="Noto Sans"/>
      <family val="2"/>
    </font>
    <font>
      <b/>
      <sz val="10"/>
      <color indexed="9"/>
      <name val="Noto Sans"/>
      <family val="2"/>
    </font>
    <font>
      <b/>
      <sz val="10"/>
      <color indexed="8"/>
      <name val="Noto Sans"/>
      <family val="2"/>
    </font>
    <font>
      <sz val="8"/>
      <name val="Noto Sans"/>
      <family val="2"/>
    </font>
    <font>
      <b/>
      <sz val="8"/>
      <color indexed="8"/>
      <name val="Soberana Sans"/>
    </font>
    <font>
      <b/>
      <vertAlign val="superscript"/>
      <sz val="8"/>
      <color indexed="8"/>
      <name val="Soberana Sans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0" fontId="17" fillId="0" borderId="0"/>
  </cellStyleXfs>
  <cellXfs count="82">
    <xf numFmtId="0" fontId="0" fillId="0" borderId="0" xfId="0"/>
    <xf numFmtId="0" fontId="7" fillId="2" borderId="0" xfId="0" applyFont="1" applyFill="1" applyBorder="1" applyAlignment="1" applyProtection="1">
      <alignment horizontal="left" vertical="top" wrapText="1"/>
    </xf>
    <xf numFmtId="0" fontId="8" fillId="0" borderId="0" xfId="0" applyFont="1"/>
    <xf numFmtId="0" fontId="13" fillId="3" borderId="2" xfId="0" applyFont="1" applyFill="1" applyBorder="1" applyAlignment="1" applyProtection="1">
      <alignment horizontal="center" vertical="center" wrapText="1"/>
    </xf>
    <xf numFmtId="0" fontId="12" fillId="3" borderId="1" xfId="0" applyFont="1" applyFill="1" applyBorder="1" applyAlignment="1" applyProtection="1">
      <alignment horizontal="center" vertical="center" wrapText="1"/>
    </xf>
    <xf numFmtId="0" fontId="12" fillId="3" borderId="2" xfId="0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horizontal="left" vertical="top" wrapText="1"/>
    </xf>
    <xf numFmtId="3" fontId="15" fillId="2" borderId="4" xfId="0" applyNumberFormat="1" applyFont="1" applyFill="1" applyBorder="1" applyAlignment="1" applyProtection="1">
      <alignment horizontal="right" vertical="center" wrapText="1"/>
    </xf>
    <xf numFmtId="3" fontId="15" fillId="2" borderId="5" xfId="0" applyNumberFormat="1" applyFont="1" applyFill="1" applyBorder="1" applyAlignment="1" applyProtection="1">
      <alignment horizontal="right" vertical="center" wrapText="1"/>
    </xf>
    <xf numFmtId="0" fontId="16" fillId="2" borderId="0" xfId="0" applyFont="1" applyFill="1" applyBorder="1" applyAlignment="1" applyProtection="1">
      <alignment horizontal="left" vertical="center" wrapText="1"/>
    </xf>
    <xf numFmtId="3" fontId="16" fillId="2" borderId="4" xfId="0" applyNumberFormat="1" applyFont="1" applyFill="1" applyBorder="1" applyAlignment="1" applyProtection="1">
      <alignment horizontal="right" vertical="center" wrapText="1"/>
    </xf>
    <xf numFmtId="3" fontId="16" fillId="2" borderId="5" xfId="0" applyNumberFormat="1" applyFont="1" applyFill="1" applyBorder="1" applyAlignment="1" applyProtection="1">
      <alignment horizontal="right" vertical="center" wrapText="1"/>
    </xf>
    <xf numFmtId="3" fontId="15" fillId="2" borderId="6" xfId="0" applyNumberFormat="1" applyFont="1" applyFill="1" applyBorder="1" applyAlignment="1" applyProtection="1">
      <alignment horizontal="right" vertical="center" wrapText="1"/>
    </xf>
    <xf numFmtId="3" fontId="15" fillId="2" borderId="7" xfId="0" applyNumberFormat="1" applyFont="1" applyFill="1" applyBorder="1" applyAlignment="1" applyProtection="1">
      <alignment horizontal="right" vertical="center" wrapText="1"/>
    </xf>
    <xf numFmtId="3" fontId="9" fillId="2" borderId="0" xfId="0" applyNumberFormat="1" applyFont="1" applyFill="1" applyBorder="1" applyAlignment="1" applyProtection="1">
      <alignment horizontal="left" vertical="top" wrapText="1"/>
    </xf>
    <xf numFmtId="3" fontId="8" fillId="0" borderId="0" xfId="0" applyNumberFormat="1" applyFont="1"/>
    <xf numFmtId="0" fontId="15" fillId="2" borderId="10" xfId="0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 applyProtection="1">
      <alignment horizontal="left" vertical="top" wrapText="1"/>
    </xf>
    <xf numFmtId="0" fontId="7" fillId="2" borderId="0" xfId="0" applyFont="1" applyFill="1" applyBorder="1" applyAlignment="1" applyProtection="1">
      <alignment horizontal="center" vertical="top" wrapText="1"/>
    </xf>
    <xf numFmtId="0" fontId="9" fillId="2" borderId="3" xfId="0" applyFont="1" applyFill="1" applyBorder="1" applyAlignment="1" applyProtection="1">
      <alignment horizontal="center" vertical="top" wrapText="1"/>
    </xf>
    <xf numFmtId="0" fontId="15" fillId="2" borderId="10" xfId="0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center"/>
    </xf>
    <xf numFmtId="0" fontId="1" fillId="2" borderId="0" xfId="1" applyFont="1" applyFill="1" applyBorder="1" applyAlignment="1" applyProtection="1">
      <alignment horizontal="left" vertical="top" wrapText="1"/>
    </xf>
    <xf numFmtId="0" fontId="17" fillId="0" borderId="0" xfId="1"/>
    <xf numFmtId="0" fontId="1" fillId="2" borderId="3" xfId="1" applyFont="1" applyFill="1" applyBorder="1" applyAlignment="1" applyProtection="1">
      <alignment horizontal="left" vertical="top" wrapText="1"/>
    </xf>
    <xf numFmtId="0" fontId="6" fillId="2" borderId="0" xfId="1" applyFont="1" applyFill="1" applyBorder="1" applyAlignment="1" applyProtection="1">
      <alignment horizontal="center" vertical="center" wrapText="1"/>
    </xf>
    <xf numFmtId="0" fontId="6" fillId="2" borderId="0" xfId="1" applyFont="1" applyFill="1" applyBorder="1" applyAlignment="1" applyProtection="1">
      <alignment horizontal="left" vertical="center" wrapText="1"/>
    </xf>
    <xf numFmtId="0" fontId="18" fillId="3" borderId="3" xfId="1" applyFont="1" applyFill="1" applyBorder="1" applyAlignment="1" applyProtection="1">
      <alignment horizontal="left" vertical="top" wrapText="1"/>
    </xf>
    <xf numFmtId="0" fontId="18" fillId="3" borderId="0" xfId="1" applyFont="1" applyFill="1" applyBorder="1" applyAlignment="1" applyProtection="1">
      <alignment horizontal="left" vertical="top" wrapText="1"/>
    </xf>
    <xf numFmtId="0" fontId="18" fillId="3" borderId="14" xfId="1" applyFont="1" applyFill="1" applyBorder="1" applyAlignment="1" applyProtection="1">
      <alignment horizontal="left" vertical="top" wrapText="1"/>
    </xf>
    <xf numFmtId="0" fontId="18" fillId="3" borderId="16" xfId="1" applyFont="1" applyFill="1" applyBorder="1" applyAlignment="1" applyProtection="1">
      <alignment horizontal="left" vertical="top" wrapText="1"/>
    </xf>
    <xf numFmtId="0" fontId="4" fillId="3" borderId="16" xfId="1" applyFont="1" applyFill="1" applyBorder="1" applyAlignment="1" applyProtection="1">
      <alignment horizontal="left" vertical="center" wrapText="1"/>
    </xf>
    <xf numFmtId="0" fontId="19" fillId="2" borderId="0" xfId="1" applyFont="1" applyFill="1" applyBorder="1" applyAlignment="1" applyProtection="1">
      <alignment horizontal="left" vertical="top" wrapText="1"/>
    </xf>
    <xf numFmtId="3" fontId="20" fillId="2" borderId="4" xfId="1" applyNumberFormat="1" applyFont="1" applyFill="1" applyBorder="1" applyAlignment="1" applyProtection="1">
      <alignment horizontal="right" vertical="center" wrapText="1"/>
    </xf>
    <xf numFmtId="3" fontId="21" fillId="2" borderId="4" xfId="1" applyNumberFormat="1" applyFont="1" applyFill="1" applyBorder="1" applyAlignment="1" applyProtection="1">
      <alignment horizontal="right" vertical="center" wrapText="1"/>
    </xf>
    <xf numFmtId="0" fontId="17" fillId="0" borderId="0" xfId="1" applyFont="1"/>
    <xf numFmtId="0" fontId="22" fillId="3" borderId="1" xfId="0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horizontal="left" vertical="top" wrapText="1"/>
    </xf>
    <xf numFmtId="0" fontId="23" fillId="3" borderId="15" xfId="0" applyFont="1" applyFill="1" applyBorder="1" applyAlignment="1" applyProtection="1">
      <alignment horizontal="center" vertical="center" wrapText="1"/>
    </xf>
    <xf numFmtId="0" fontId="7" fillId="2" borderId="15" xfId="0" applyFont="1" applyFill="1" applyBorder="1" applyAlignment="1" applyProtection="1">
      <alignment horizontal="center" vertical="top" wrapText="1"/>
    </xf>
    <xf numFmtId="3" fontId="7" fillId="2" borderId="15" xfId="0" applyNumberFormat="1" applyFont="1" applyFill="1" applyBorder="1" applyAlignment="1" applyProtection="1">
      <alignment horizontal="right" vertical="center" wrapText="1"/>
    </xf>
    <xf numFmtId="0" fontId="24" fillId="2" borderId="15" xfId="0" applyFont="1" applyFill="1" applyBorder="1" applyAlignment="1" applyProtection="1">
      <alignment horizontal="center" vertical="center" wrapText="1"/>
    </xf>
    <xf numFmtId="3" fontId="24" fillId="2" borderId="15" xfId="0" applyNumberFormat="1" applyFont="1" applyFill="1" applyBorder="1" applyAlignment="1" applyProtection="1">
      <alignment horizontal="right" vertical="center" wrapText="1"/>
    </xf>
    <xf numFmtId="3" fontId="7" fillId="2" borderId="0" xfId="0" applyNumberFormat="1" applyFont="1" applyFill="1" applyBorder="1" applyAlignment="1" applyProtection="1">
      <alignment horizontal="left" vertical="top" wrapText="1"/>
    </xf>
    <xf numFmtId="0" fontId="7" fillId="2" borderId="0" xfId="0" applyFont="1" applyFill="1" applyBorder="1" applyAlignment="1" applyProtection="1">
      <alignment vertical="top" wrapText="1"/>
    </xf>
    <xf numFmtId="0" fontId="15" fillId="2" borderId="17" xfId="0" applyFont="1" applyFill="1" applyBorder="1" applyAlignment="1" applyProtection="1">
      <alignment horizontal="left" vertical="center" wrapText="1"/>
    </xf>
    <xf numFmtId="3" fontId="15" fillId="2" borderId="17" xfId="0" applyNumberFormat="1" applyFont="1" applyFill="1" applyBorder="1" applyAlignment="1" applyProtection="1">
      <alignment horizontal="right" vertical="center" wrapText="1"/>
    </xf>
    <xf numFmtId="0" fontId="10" fillId="2" borderId="19" xfId="0" applyFont="1" applyFill="1" applyBorder="1" applyAlignment="1" applyProtection="1">
      <alignment vertical="center" wrapText="1"/>
    </xf>
    <xf numFmtId="0" fontId="25" fillId="0" borderId="0" xfId="0" applyFont="1"/>
    <xf numFmtId="0" fontId="10" fillId="2" borderId="14" xfId="0" applyFont="1" applyFill="1" applyBorder="1" applyAlignment="1" applyProtection="1">
      <alignment vertical="center" wrapText="1"/>
    </xf>
    <xf numFmtId="0" fontId="10" fillId="2" borderId="10" xfId="0" applyFont="1" applyFill="1" applyBorder="1" applyAlignment="1" applyProtection="1">
      <alignment horizontal="left" vertical="center" wrapText="1"/>
    </xf>
    <xf numFmtId="3" fontId="10" fillId="2" borderId="6" xfId="0" applyNumberFormat="1" applyFont="1" applyFill="1" applyBorder="1" applyAlignment="1" applyProtection="1">
      <alignment horizontal="right" vertical="center" wrapText="1"/>
    </xf>
    <xf numFmtId="3" fontId="10" fillId="2" borderId="7" xfId="0" applyNumberFormat="1" applyFont="1" applyFill="1" applyBorder="1" applyAlignment="1" applyProtection="1">
      <alignment horizontal="right" vertical="center" wrapText="1"/>
    </xf>
    <xf numFmtId="3" fontId="9" fillId="2" borderId="4" xfId="0" applyNumberFormat="1" applyFont="1" applyFill="1" applyBorder="1" applyAlignment="1" applyProtection="1">
      <alignment horizontal="right" vertical="center" wrapText="1"/>
    </xf>
    <xf numFmtId="3" fontId="9" fillId="2" borderId="5" xfId="0" applyNumberFormat="1" applyFont="1" applyFill="1" applyBorder="1" applyAlignment="1" applyProtection="1">
      <alignment horizontal="right" vertical="center" wrapText="1"/>
    </xf>
    <xf numFmtId="0" fontId="9" fillId="2" borderId="0" xfId="0" applyFont="1" applyFill="1" applyBorder="1" applyAlignment="1" applyProtection="1">
      <alignment horizontal="center" vertical="center" wrapText="1"/>
    </xf>
    <xf numFmtId="0" fontId="12" fillId="3" borderId="6" xfId="0" applyFont="1" applyFill="1" applyBorder="1" applyAlignment="1" applyProtection="1">
      <alignment horizontal="center" vertical="center" wrapText="1"/>
    </xf>
    <xf numFmtId="0" fontId="12" fillId="3" borderId="12" xfId="0" applyFont="1" applyFill="1" applyBorder="1" applyAlignment="1" applyProtection="1">
      <alignment horizontal="center" vertical="center" wrapText="1"/>
    </xf>
    <xf numFmtId="0" fontId="16" fillId="2" borderId="18" xfId="0" applyFont="1" applyFill="1" applyBorder="1" applyAlignment="1" applyProtection="1">
      <alignment horizontal="left" vertical="top" wrapText="1"/>
    </xf>
    <xf numFmtId="0" fontId="12" fillId="3" borderId="8" xfId="0" applyFont="1" applyFill="1" applyBorder="1" applyAlignment="1" applyProtection="1">
      <alignment horizontal="center" vertical="center" wrapText="1"/>
    </xf>
    <xf numFmtId="0" fontId="13" fillId="3" borderId="8" xfId="0" applyFont="1" applyFill="1" applyBorder="1" applyAlignment="1" applyProtection="1">
      <alignment horizontal="center" vertical="center" wrapText="1"/>
    </xf>
    <xf numFmtId="0" fontId="13" fillId="3" borderId="13" xfId="0" applyFont="1" applyFill="1" applyBorder="1" applyAlignment="1" applyProtection="1">
      <alignment horizontal="center" vertical="center" wrapText="1"/>
    </xf>
    <xf numFmtId="0" fontId="13" fillId="3" borderId="9" xfId="0" applyFont="1" applyFill="1" applyBorder="1" applyAlignment="1" applyProtection="1">
      <alignment horizontal="center" vertical="center" wrapText="1"/>
    </xf>
    <xf numFmtId="0" fontId="12" fillId="3" borderId="9" xfId="0" applyFont="1" applyFill="1" applyBorder="1" applyAlignment="1" applyProtection="1">
      <alignment horizontal="center" vertical="center" wrapText="1"/>
    </xf>
    <xf numFmtId="0" fontId="4" fillId="3" borderId="0" xfId="1" applyFont="1" applyFill="1" applyBorder="1" applyAlignment="1" applyProtection="1">
      <alignment horizontal="left" vertical="center" wrapText="1"/>
    </xf>
    <xf numFmtId="0" fontId="5" fillId="2" borderId="3" xfId="1" applyFont="1" applyFill="1" applyBorder="1" applyAlignment="1" applyProtection="1">
      <alignment horizontal="left" vertical="center" wrapText="1"/>
    </xf>
    <xf numFmtId="0" fontId="2" fillId="2" borderId="0" xfId="1" applyFont="1" applyFill="1" applyBorder="1" applyAlignment="1" applyProtection="1">
      <alignment horizontal="center" vertical="center" wrapText="1"/>
    </xf>
    <xf numFmtId="0" fontId="3" fillId="3" borderId="10" xfId="1" applyFont="1" applyFill="1" applyBorder="1" applyAlignment="1" applyProtection="1">
      <alignment horizontal="left" vertical="center" wrapText="1"/>
    </xf>
    <xf numFmtId="0" fontId="6" fillId="2" borderId="0" xfId="1" applyFont="1" applyFill="1" applyBorder="1" applyAlignment="1" applyProtection="1">
      <alignment horizontal="left" vertical="center" wrapText="1"/>
    </xf>
    <xf numFmtId="0" fontId="6" fillId="2" borderId="3" xfId="1" applyFont="1" applyFill="1" applyBorder="1" applyAlignment="1" applyProtection="1">
      <alignment horizontal="left" vertical="center" wrapText="1"/>
    </xf>
    <xf numFmtId="0" fontId="6" fillId="2" borderId="0" xfId="1" applyFont="1" applyFill="1" applyBorder="1" applyAlignment="1" applyProtection="1">
      <alignment horizontal="left" vertical="top" wrapText="1"/>
    </xf>
    <xf numFmtId="0" fontId="13" fillId="3" borderId="17" xfId="0" applyFont="1" applyFill="1" applyBorder="1" applyAlignment="1" applyProtection="1">
      <alignment horizontal="center" vertical="center" wrapText="1"/>
    </xf>
    <xf numFmtId="0" fontId="12" fillId="3" borderId="14" xfId="0" applyFont="1" applyFill="1" applyBorder="1" applyAlignment="1" applyProtection="1">
      <alignment horizontal="center" vertical="center" wrapText="1"/>
    </xf>
    <xf numFmtId="0" fontId="12" fillId="3" borderId="2" xfId="0" applyFont="1" applyFill="1" applyBorder="1" applyAlignment="1" applyProtection="1">
      <alignment horizontal="center" vertical="center" wrapText="1"/>
    </xf>
    <xf numFmtId="0" fontId="12" fillId="3" borderId="4" xfId="0" applyFont="1" applyFill="1" applyBorder="1" applyAlignment="1" applyProtection="1">
      <alignment horizontal="center" vertical="center" wrapText="1"/>
    </xf>
    <xf numFmtId="0" fontId="1" fillId="2" borderId="11" xfId="1" applyFont="1" applyFill="1" applyBorder="1" applyAlignment="1" applyProtection="1">
      <alignment horizontal="left" vertical="top" wrapText="1"/>
    </xf>
    <xf numFmtId="0" fontId="7" fillId="2" borderId="0" xfId="0" applyFont="1" applyFill="1" applyBorder="1" applyAlignment="1" applyProtection="1">
      <alignment horizontal="left" vertical="top" wrapText="1"/>
    </xf>
    <xf numFmtId="0" fontId="15" fillId="2" borderId="0" xfId="0" applyFont="1" applyFill="1" applyBorder="1" applyAlignment="1" applyProtection="1">
      <alignment horizontal="left" vertical="center" wrapText="1"/>
    </xf>
    <xf numFmtId="0" fontId="15" fillId="2" borderId="10" xfId="0" applyFont="1" applyFill="1" applyBorder="1" applyAlignment="1" applyProtection="1">
      <alignment horizontal="left" vertical="center" wrapText="1"/>
    </xf>
    <xf numFmtId="0" fontId="7" fillId="2" borderId="11" xfId="0" applyFont="1" applyFill="1" applyBorder="1" applyAlignment="1" applyProtection="1">
      <alignment horizontal="left" vertical="top" wrapText="1"/>
    </xf>
    <xf numFmtId="0" fontId="16" fillId="2" borderId="0" xfId="0" applyFont="1" applyFill="1" applyBorder="1" applyAlignment="1" applyProtection="1">
      <alignment horizontal="left" vertical="top" wrapText="1"/>
    </xf>
    <xf numFmtId="0" fontId="7" fillId="2" borderId="0" xfId="0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A7802D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opLeftCell="A25" zoomScale="140" zoomScaleNormal="140" zoomScaleSheetLayoutView="106" workbookViewId="0">
      <selection activeCell="A30" sqref="A30:XFD30"/>
    </sheetView>
  </sheetViews>
  <sheetFormatPr baseColWidth="10" defaultColWidth="9.140625" defaultRowHeight="17.25"/>
  <cols>
    <col min="1" max="1" width="13.7109375" style="21" customWidth="1"/>
    <col min="2" max="2" width="50" style="2" customWidth="1"/>
    <col min="3" max="4" width="11.7109375" style="2" customWidth="1"/>
    <col min="5" max="6" width="12.28515625" style="2" customWidth="1"/>
    <col min="7" max="7" width="11.7109375" style="2" hidden="1" customWidth="1"/>
    <col min="8" max="9" width="11.85546875" style="2" customWidth="1"/>
    <col min="10" max="10" width="13.7109375" style="2" customWidth="1"/>
    <col min="11" max="11" width="0.5703125" style="2" customWidth="1"/>
    <col min="12" max="16384" width="9.140625" style="2"/>
  </cols>
  <sheetData>
    <row r="1" spans="1:11" ht="13.5" customHeight="1">
      <c r="A1" s="55" t="s">
        <v>3</v>
      </c>
      <c r="B1" s="55"/>
      <c r="C1" s="55"/>
      <c r="D1" s="55"/>
      <c r="E1" s="55"/>
      <c r="F1" s="55"/>
      <c r="G1" s="55"/>
      <c r="H1" s="55"/>
      <c r="I1" s="55"/>
      <c r="J1" s="55"/>
      <c r="K1" s="1"/>
    </row>
    <row r="2" spans="1:11" ht="13.5" customHeight="1">
      <c r="A2" s="55" t="s">
        <v>50</v>
      </c>
      <c r="B2" s="55"/>
      <c r="C2" s="55"/>
      <c r="D2" s="55"/>
      <c r="E2" s="55"/>
      <c r="F2" s="55"/>
      <c r="G2" s="55"/>
      <c r="H2" s="55"/>
      <c r="I2" s="55"/>
      <c r="J2" s="55"/>
      <c r="K2" s="1"/>
    </row>
    <row r="3" spans="1:11" ht="13.5" customHeight="1">
      <c r="A3" s="55" t="s">
        <v>205</v>
      </c>
      <c r="B3" s="55"/>
      <c r="C3" s="55"/>
      <c r="D3" s="55"/>
      <c r="E3" s="55"/>
      <c r="F3" s="55"/>
      <c r="G3" s="55"/>
      <c r="H3" s="55"/>
      <c r="I3" s="55"/>
      <c r="J3" s="55"/>
      <c r="K3" s="1"/>
    </row>
    <row r="4" spans="1:11" ht="13.5" customHeight="1">
      <c r="A4" s="55" t="s">
        <v>4</v>
      </c>
      <c r="B4" s="55"/>
      <c r="C4" s="55"/>
      <c r="D4" s="55"/>
      <c r="E4" s="55"/>
      <c r="F4" s="55"/>
      <c r="G4" s="55"/>
      <c r="H4" s="55"/>
      <c r="I4" s="55"/>
      <c r="J4" s="55"/>
      <c r="K4" s="1"/>
    </row>
    <row r="5" spans="1:11" ht="13.5" customHeight="1">
      <c r="A5" s="55" t="s">
        <v>52</v>
      </c>
      <c r="B5" s="55"/>
      <c r="C5" s="55"/>
      <c r="D5" s="55"/>
      <c r="E5" s="55"/>
      <c r="F5" s="55"/>
      <c r="G5" s="55"/>
      <c r="H5" s="55"/>
      <c r="I5" s="55"/>
      <c r="J5" s="55"/>
      <c r="K5" s="1"/>
    </row>
    <row r="6" spans="1:11" ht="5.25" customHeight="1">
      <c r="A6" s="18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59" t="s">
        <v>66</v>
      </c>
      <c r="B7" s="59" t="s">
        <v>67</v>
      </c>
      <c r="C7" s="60" t="s">
        <v>11</v>
      </c>
      <c r="D7" s="61"/>
      <c r="E7" s="61"/>
      <c r="F7" s="61"/>
      <c r="G7" s="61"/>
      <c r="H7" s="61"/>
      <c r="I7" s="61"/>
      <c r="J7" s="62"/>
      <c r="K7" s="1"/>
    </row>
    <row r="8" spans="1:11">
      <c r="A8" s="59"/>
      <c r="B8" s="59"/>
      <c r="C8" s="59" t="s">
        <v>5</v>
      </c>
      <c r="D8" s="63"/>
      <c r="E8" s="59" t="s">
        <v>8</v>
      </c>
      <c r="F8" s="63"/>
      <c r="G8" s="3"/>
      <c r="H8" s="56" t="s">
        <v>2</v>
      </c>
      <c r="I8" s="56" t="s">
        <v>9</v>
      </c>
      <c r="J8" s="56" t="s">
        <v>54</v>
      </c>
      <c r="K8" s="1"/>
    </row>
    <row r="9" spans="1:11">
      <c r="A9" s="59"/>
      <c r="B9" s="59"/>
      <c r="C9" s="4" t="s">
        <v>6</v>
      </c>
      <c r="D9" s="4" t="s">
        <v>7</v>
      </c>
      <c r="E9" s="4" t="s">
        <v>6</v>
      </c>
      <c r="F9" s="4" t="s">
        <v>7</v>
      </c>
      <c r="G9" s="5" t="s">
        <v>55</v>
      </c>
      <c r="H9" s="57"/>
      <c r="I9" s="57"/>
      <c r="J9" s="57"/>
      <c r="K9" s="1"/>
    </row>
    <row r="10" spans="1:11" ht="27">
      <c r="A10" s="19" t="s">
        <v>68</v>
      </c>
      <c r="B10" s="17" t="s">
        <v>89</v>
      </c>
      <c r="C10" s="10">
        <v>20706899455</v>
      </c>
      <c r="D10" s="10">
        <v>5627949506</v>
      </c>
      <c r="E10" s="11">
        <v>22533522790.830048</v>
      </c>
      <c r="F10" s="11">
        <v>6590887884.1999969</v>
      </c>
      <c r="G10" s="11"/>
      <c r="H10" s="11">
        <v>6498779599.1299925</v>
      </c>
      <c r="I10" s="11">
        <f>+F10-H10</f>
        <v>92108285.070004463</v>
      </c>
      <c r="J10" s="11">
        <f>+F10-H10-I10</f>
        <v>0</v>
      </c>
      <c r="K10" s="1"/>
    </row>
    <row r="11" spans="1:11" ht="27">
      <c r="A11" s="19" t="s">
        <v>69</v>
      </c>
      <c r="B11" s="17" t="s">
        <v>90</v>
      </c>
      <c r="C11" s="10">
        <v>2488942623</v>
      </c>
      <c r="D11" s="10">
        <v>486201423</v>
      </c>
      <c r="E11" s="11">
        <v>4975992792.21</v>
      </c>
      <c r="F11" s="11">
        <v>1082233256.9599993</v>
      </c>
      <c r="G11" s="11"/>
      <c r="H11" s="11">
        <v>1050677544.5999994</v>
      </c>
      <c r="I11" s="11">
        <f t="shared" ref="I11:I29" si="0">+F11-H11</f>
        <v>31555712.359999895</v>
      </c>
      <c r="J11" s="11">
        <f t="shared" ref="J11:J29" si="1">+F11-H11-I11</f>
        <v>0</v>
      </c>
      <c r="K11" s="1"/>
    </row>
    <row r="12" spans="1:11" ht="33.75" customHeight="1">
      <c r="A12" s="19" t="s">
        <v>70</v>
      </c>
      <c r="B12" s="17" t="s">
        <v>91</v>
      </c>
      <c r="C12" s="10">
        <v>13793242</v>
      </c>
      <c r="D12" s="10">
        <v>3533037</v>
      </c>
      <c r="E12" s="11">
        <v>12237592.120000001</v>
      </c>
      <c r="F12" s="11">
        <v>3876314.04</v>
      </c>
      <c r="G12" s="11"/>
      <c r="H12" s="11">
        <v>3670296.7300000004</v>
      </c>
      <c r="I12" s="11">
        <f t="shared" si="0"/>
        <v>206017.30999999959</v>
      </c>
      <c r="J12" s="11">
        <f t="shared" si="1"/>
        <v>0</v>
      </c>
      <c r="K12" s="1"/>
    </row>
    <row r="13" spans="1:11">
      <c r="A13" s="19" t="s">
        <v>71</v>
      </c>
      <c r="B13" s="17" t="s">
        <v>92</v>
      </c>
      <c r="C13" s="10">
        <v>2138169655</v>
      </c>
      <c r="D13" s="10">
        <v>535120510</v>
      </c>
      <c r="E13" s="11">
        <v>2212160590.5599995</v>
      </c>
      <c r="F13" s="11">
        <v>554502943.2700001</v>
      </c>
      <c r="G13" s="11"/>
      <c r="H13" s="11">
        <v>527215724.23000002</v>
      </c>
      <c r="I13" s="11">
        <f t="shared" si="0"/>
        <v>27287219.040000081</v>
      </c>
      <c r="J13" s="11">
        <f t="shared" si="1"/>
        <v>0</v>
      </c>
      <c r="K13" s="1"/>
    </row>
    <row r="14" spans="1:11">
      <c r="A14" s="19" t="s">
        <v>72</v>
      </c>
      <c r="B14" s="17" t="s">
        <v>93</v>
      </c>
      <c r="C14" s="10">
        <v>3521182018</v>
      </c>
      <c r="D14" s="10">
        <v>733684660</v>
      </c>
      <c r="E14" s="11">
        <v>3937623444.1300011</v>
      </c>
      <c r="F14" s="11">
        <v>876939481.65000021</v>
      </c>
      <c r="G14" s="11"/>
      <c r="H14" s="11">
        <v>854174681.73999953</v>
      </c>
      <c r="I14" s="11">
        <f t="shared" si="0"/>
        <v>22764799.910000682</v>
      </c>
      <c r="J14" s="11">
        <f t="shared" si="1"/>
        <v>0</v>
      </c>
      <c r="K14" s="1"/>
    </row>
    <row r="15" spans="1:11" ht="27">
      <c r="A15" s="19" t="s">
        <v>73</v>
      </c>
      <c r="B15" s="17" t="s">
        <v>94</v>
      </c>
      <c r="C15" s="10">
        <v>1378900524</v>
      </c>
      <c r="D15" s="10">
        <v>329719545</v>
      </c>
      <c r="E15" s="11">
        <v>2163902044.0400004</v>
      </c>
      <c r="F15" s="11">
        <v>239852401.02999985</v>
      </c>
      <c r="G15" s="11"/>
      <c r="H15" s="11">
        <v>228274600.71999982</v>
      </c>
      <c r="I15" s="11">
        <f t="shared" si="0"/>
        <v>11577800.310000032</v>
      </c>
      <c r="J15" s="11">
        <f t="shared" si="1"/>
        <v>0</v>
      </c>
      <c r="K15" s="1"/>
    </row>
    <row r="16" spans="1:11" ht="27">
      <c r="A16" s="19" t="s">
        <v>74</v>
      </c>
      <c r="B16" s="17" t="s">
        <v>95</v>
      </c>
      <c r="C16" s="10">
        <v>7690540239</v>
      </c>
      <c r="D16" s="10">
        <v>1545252063</v>
      </c>
      <c r="E16" s="11">
        <v>7052227047.5100012</v>
      </c>
      <c r="F16" s="11">
        <v>599558874.08000016</v>
      </c>
      <c r="G16" s="11"/>
      <c r="H16" s="11">
        <v>284977072.1099999</v>
      </c>
      <c r="I16" s="11">
        <f t="shared" si="0"/>
        <v>314581801.97000027</v>
      </c>
      <c r="J16" s="11">
        <f t="shared" si="1"/>
        <v>0</v>
      </c>
      <c r="K16" s="1"/>
    </row>
    <row r="17" spans="1:11">
      <c r="A17" s="19" t="s">
        <v>75</v>
      </c>
      <c r="B17" s="17" t="s">
        <v>96</v>
      </c>
      <c r="C17" s="10">
        <v>77548196</v>
      </c>
      <c r="D17" s="10">
        <v>16491747</v>
      </c>
      <c r="E17" s="11">
        <v>77548196</v>
      </c>
      <c r="F17" s="11">
        <v>16491747</v>
      </c>
      <c r="G17" s="11"/>
      <c r="H17" s="11">
        <v>16491747</v>
      </c>
      <c r="I17" s="11">
        <f t="shared" si="0"/>
        <v>0</v>
      </c>
      <c r="J17" s="11">
        <f t="shared" si="1"/>
        <v>0</v>
      </c>
      <c r="K17" s="1"/>
    </row>
    <row r="18" spans="1:11">
      <c r="A18" s="19" t="s">
        <v>76</v>
      </c>
      <c r="B18" s="17" t="s">
        <v>97</v>
      </c>
      <c r="C18" s="10">
        <v>36708877</v>
      </c>
      <c r="D18" s="10">
        <v>11048338</v>
      </c>
      <c r="E18" s="11">
        <v>36141332</v>
      </c>
      <c r="F18" s="11">
        <v>11048338</v>
      </c>
      <c r="G18" s="11"/>
      <c r="H18" s="11">
        <v>11048338</v>
      </c>
      <c r="I18" s="11">
        <f t="shared" si="0"/>
        <v>0</v>
      </c>
      <c r="J18" s="11">
        <f t="shared" si="1"/>
        <v>0</v>
      </c>
      <c r="K18" s="1"/>
    </row>
    <row r="19" spans="1:11" ht="32.25" customHeight="1">
      <c r="A19" s="19" t="s">
        <v>77</v>
      </c>
      <c r="B19" s="17" t="s">
        <v>98</v>
      </c>
      <c r="C19" s="10">
        <v>129076427</v>
      </c>
      <c r="D19" s="10">
        <v>30671001</v>
      </c>
      <c r="E19" s="11">
        <v>130631306.44999999</v>
      </c>
      <c r="F19" s="11">
        <v>23763487.639999997</v>
      </c>
      <c r="G19" s="11"/>
      <c r="H19" s="11">
        <v>17760006.220000003</v>
      </c>
      <c r="I19" s="11">
        <f t="shared" si="0"/>
        <v>6003481.4199999943</v>
      </c>
      <c r="J19" s="11">
        <f t="shared" si="1"/>
        <v>0</v>
      </c>
      <c r="K19" s="1"/>
    </row>
    <row r="20" spans="1:11" ht="20.25" customHeight="1">
      <c r="A20" s="19" t="s">
        <v>78</v>
      </c>
      <c r="B20" s="17" t="s">
        <v>99</v>
      </c>
      <c r="C20" s="10">
        <v>86089144</v>
      </c>
      <c r="D20" s="10">
        <v>18960894</v>
      </c>
      <c r="E20" s="11">
        <v>1271922527</v>
      </c>
      <c r="F20" s="11">
        <v>114013797</v>
      </c>
      <c r="G20" s="11"/>
      <c r="H20" s="11">
        <v>114013797</v>
      </c>
      <c r="I20" s="11">
        <f t="shared" si="0"/>
        <v>0</v>
      </c>
      <c r="J20" s="11">
        <f t="shared" si="1"/>
        <v>0</v>
      </c>
      <c r="K20" s="1"/>
    </row>
    <row r="21" spans="1:11">
      <c r="A21" s="19" t="s">
        <v>79</v>
      </c>
      <c r="B21" s="17" t="s">
        <v>100</v>
      </c>
      <c r="C21" s="10">
        <v>244465386</v>
      </c>
      <c r="D21" s="10">
        <v>59123890</v>
      </c>
      <c r="E21" s="11">
        <v>230040385.53999999</v>
      </c>
      <c r="F21" s="11">
        <v>57806545.540000007</v>
      </c>
      <c r="G21" s="11"/>
      <c r="H21" s="11">
        <v>51150455.699999996</v>
      </c>
      <c r="I21" s="11">
        <f t="shared" si="0"/>
        <v>6656089.840000011</v>
      </c>
      <c r="J21" s="11">
        <f t="shared" si="1"/>
        <v>0</v>
      </c>
      <c r="K21" s="1"/>
    </row>
    <row r="22" spans="1:11" ht="27">
      <c r="A22" s="19" t="s">
        <v>80</v>
      </c>
      <c r="B22" s="17" t="s">
        <v>101</v>
      </c>
      <c r="C22" s="10">
        <v>38814391</v>
      </c>
      <c r="D22" s="10">
        <v>12938133</v>
      </c>
      <c r="E22" s="11">
        <v>38814391</v>
      </c>
      <c r="F22" s="11">
        <v>12938133</v>
      </c>
      <c r="G22" s="11"/>
      <c r="H22" s="11">
        <v>9515962.5800000001</v>
      </c>
      <c r="I22" s="11">
        <f t="shared" si="0"/>
        <v>3422170.42</v>
      </c>
      <c r="J22" s="11">
        <f t="shared" si="1"/>
        <v>0</v>
      </c>
      <c r="K22" s="1"/>
    </row>
    <row r="23" spans="1:11" ht="24.75" customHeight="1">
      <c r="A23" s="19" t="s">
        <v>81</v>
      </c>
      <c r="B23" s="17" t="s">
        <v>108</v>
      </c>
      <c r="C23" s="10">
        <v>0</v>
      </c>
      <c r="D23" s="10"/>
      <c r="E23" s="11">
        <v>977000000</v>
      </c>
      <c r="F23" s="11">
        <v>209034978.62</v>
      </c>
      <c r="G23" s="11"/>
      <c r="H23" s="11">
        <v>209034978.62</v>
      </c>
      <c r="I23" s="11">
        <f t="shared" si="0"/>
        <v>0</v>
      </c>
      <c r="J23" s="11">
        <f t="shared" si="1"/>
        <v>0</v>
      </c>
      <c r="K23" s="1"/>
    </row>
    <row r="24" spans="1:11" ht="23.25" customHeight="1">
      <c r="A24" s="19" t="s">
        <v>82</v>
      </c>
      <c r="B24" s="17" t="s">
        <v>109</v>
      </c>
      <c r="C24" s="10">
        <v>0</v>
      </c>
      <c r="D24" s="10"/>
      <c r="E24" s="11">
        <v>983136676.79999995</v>
      </c>
      <c r="F24" s="11">
        <v>236314276.56000003</v>
      </c>
      <c r="G24" s="11"/>
      <c r="H24" s="11">
        <v>236314276.56000003</v>
      </c>
      <c r="I24" s="11">
        <f t="shared" si="0"/>
        <v>0</v>
      </c>
      <c r="J24" s="11">
        <f t="shared" si="1"/>
        <v>0</v>
      </c>
      <c r="K24" s="1"/>
    </row>
    <row r="25" spans="1:11" ht="22.5" customHeight="1">
      <c r="A25" s="19" t="s">
        <v>83</v>
      </c>
      <c r="B25" s="17" t="s">
        <v>102</v>
      </c>
      <c r="C25" s="10">
        <v>22058459983</v>
      </c>
      <c r="D25" s="10">
        <v>3007324063</v>
      </c>
      <c r="E25" s="11">
        <v>17105881562</v>
      </c>
      <c r="F25" s="11">
        <v>3007324063</v>
      </c>
      <c r="G25" s="11"/>
      <c r="H25" s="11">
        <v>2644419903.5099998</v>
      </c>
      <c r="I25" s="11">
        <f t="shared" si="0"/>
        <v>362904159.49000025</v>
      </c>
      <c r="J25" s="11">
        <f t="shared" si="1"/>
        <v>0</v>
      </c>
      <c r="K25" s="1"/>
    </row>
    <row r="26" spans="1:11">
      <c r="A26" s="19" t="s">
        <v>84</v>
      </c>
      <c r="B26" s="17" t="s">
        <v>103</v>
      </c>
      <c r="C26" s="10">
        <v>277527085</v>
      </c>
      <c r="D26" s="10">
        <v>77099341</v>
      </c>
      <c r="E26" s="11">
        <v>332533496.77999991</v>
      </c>
      <c r="F26" s="11">
        <v>88894988.090000048</v>
      </c>
      <c r="G26" s="11"/>
      <c r="H26" s="11">
        <v>85079475.300000012</v>
      </c>
      <c r="I26" s="11">
        <f t="shared" si="0"/>
        <v>3815512.7900000364</v>
      </c>
      <c r="J26" s="11">
        <f t="shared" si="1"/>
        <v>0</v>
      </c>
      <c r="K26" s="1"/>
    </row>
    <row r="27" spans="1:11" ht="21.75" customHeight="1">
      <c r="A27" s="19" t="s">
        <v>85</v>
      </c>
      <c r="B27" s="17" t="s">
        <v>104</v>
      </c>
      <c r="C27" s="10">
        <v>21240597</v>
      </c>
      <c r="D27" s="10">
        <v>5380386</v>
      </c>
      <c r="E27" s="11">
        <v>21321591</v>
      </c>
      <c r="F27" s="11">
        <v>5382590</v>
      </c>
      <c r="G27" s="11"/>
      <c r="H27" s="11">
        <v>4170707.3200000003</v>
      </c>
      <c r="I27" s="11">
        <f t="shared" si="0"/>
        <v>1211882.6799999997</v>
      </c>
      <c r="J27" s="11">
        <f t="shared" si="1"/>
        <v>0</v>
      </c>
      <c r="K27" s="1"/>
    </row>
    <row r="28" spans="1:11" ht="27">
      <c r="A28" s="19" t="s">
        <v>86</v>
      </c>
      <c r="B28" s="17" t="s">
        <v>105</v>
      </c>
      <c r="C28" s="10">
        <v>38846746</v>
      </c>
      <c r="D28" s="10">
        <v>12948915</v>
      </c>
      <c r="E28" s="11">
        <v>38846746</v>
      </c>
      <c r="F28" s="11">
        <v>12948915</v>
      </c>
      <c r="G28" s="11"/>
      <c r="H28" s="11">
        <v>7042057.1100000003</v>
      </c>
      <c r="I28" s="11">
        <f t="shared" si="0"/>
        <v>5906857.8899999997</v>
      </c>
      <c r="J28" s="11">
        <f t="shared" si="1"/>
        <v>0</v>
      </c>
      <c r="K28" s="1"/>
    </row>
    <row r="29" spans="1:11" ht="22.5" customHeight="1">
      <c r="A29" s="19" t="s">
        <v>87</v>
      </c>
      <c r="B29" s="17" t="s">
        <v>106</v>
      </c>
      <c r="C29" s="10">
        <v>2000000000</v>
      </c>
      <c r="D29" s="10">
        <v>638000000</v>
      </c>
      <c r="E29" s="11">
        <v>0</v>
      </c>
      <c r="F29" s="11">
        <v>0</v>
      </c>
      <c r="G29" s="11"/>
      <c r="H29" s="11">
        <v>0</v>
      </c>
      <c r="I29" s="11">
        <f t="shared" si="0"/>
        <v>0</v>
      </c>
      <c r="J29" s="11">
        <f t="shared" si="1"/>
        <v>0</v>
      </c>
      <c r="K29" s="1"/>
    </row>
    <row r="30" spans="1:11" ht="19.5" customHeight="1">
      <c r="A30" s="19" t="s">
        <v>88</v>
      </c>
      <c r="B30" s="17" t="s">
        <v>107</v>
      </c>
      <c r="C30" s="10">
        <v>2941540017</v>
      </c>
      <c r="D30" s="10">
        <v>126837780</v>
      </c>
      <c r="E30" s="11">
        <v>1752178886</v>
      </c>
      <c r="F30" s="11">
        <v>31688890</v>
      </c>
      <c r="G30" s="11"/>
      <c r="H30" s="11">
        <v>0</v>
      </c>
      <c r="I30" s="11">
        <f>+F30-H30-J30</f>
        <v>0</v>
      </c>
      <c r="J30" s="11">
        <v>31688890</v>
      </c>
      <c r="K30" s="1"/>
    </row>
    <row r="31" spans="1:11">
      <c r="A31" s="20" t="s">
        <v>10</v>
      </c>
      <c r="B31" s="16"/>
      <c r="C31" s="12">
        <f t="shared" ref="C31:J31" si="2">SUM(C10:C30)</f>
        <v>65888744605</v>
      </c>
      <c r="D31" s="12">
        <f t="shared" si="2"/>
        <v>13278285232</v>
      </c>
      <c r="E31" s="12">
        <f t="shared" si="2"/>
        <v>65883663397.970047</v>
      </c>
      <c r="F31" s="12">
        <f t="shared" si="2"/>
        <v>13775501904.679998</v>
      </c>
      <c r="G31" s="12">
        <f t="shared" si="2"/>
        <v>0</v>
      </c>
      <c r="H31" s="12">
        <f t="shared" si="2"/>
        <v>12853811224.179991</v>
      </c>
      <c r="I31" s="12">
        <f t="shared" si="2"/>
        <v>890001790.50000572</v>
      </c>
      <c r="J31" s="12">
        <f t="shared" si="2"/>
        <v>31688890</v>
      </c>
      <c r="K31" s="1"/>
    </row>
    <row r="32" spans="1:11" ht="36" customHeight="1">
      <c r="A32" s="58" t="s">
        <v>209</v>
      </c>
      <c r="B32" s="58"/>
      <c r="C32" s="58"/>
      <c r="D32" s="58"/>
      <c r="E32" s="58"/>
      <c r="F32" s="58"/>
      <c r="G32" s="58"/>
      <c r="H32" s="58"/>
      <c r="I32" s="58"/>
      <c r="J32" s="58"/>
      <c r="K32" s="1"/>
    </row>
    <row r="33" spans="1:11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1"/>
    </row>
    <row r="34" spans="1:11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1"/>
    </row>
    <row r="35" spans="1:11">
      <c r="A35" s="44"/>
      <c r="B35" s="44"/>
      <c r="C35" s="44"/>
      <c r="D35" s="44"/>
      <c r="E35" s="44"/>
      <c r="F35" s="44"/>
      <c r="G35" s="44"/>
      <c r="H35" s="44"/>
      <c r="I35" s="44"/>
      <c r="J35" s="44"/>
    </row>
    <row r="36" spans="1:11">
      <c r="H36" s="15"/>
      <c r="I36" s="15"/>
    </row>
  </sheetData>
  <mergeCells count="14">
    <mergeCell ref="I8:I9"/>
    <mergeCell ref="J8:J9"/>
    <mergeCell ref="A32:J32"/>
    <mergeCell ref="B7:B9"/>
    <mergeCell ref="A7:A9"/>
    <mergeCell ref="C7:J7"/>
    <mergeCell ref="C8:D8"/>
    <mergeCell ref="E8:F8"/>
    <mergeCell ref="H8:H9"/>
    <mergeCell ref="A1:J1"/>
    <mergeCell ref="A2:J2"/>
    <mergeCell ref="A3:J3"/>
    <mergeCell ref="A4:J4"/>
    <mergeCell ref="A5:J5"/>
  </mergeCells>
  <printOptions horizontalCentered="1"/>
  <pageMargins left="0.35433070866141736" right="0.35433070866141736" top="0.19685039370078741" bottom="0.19685039370078741" header="0" footer="0"/>
  <pageSetup scale="86" pageOrder="overThenDown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"/>
  <sheetViews>
    <sheetView workbookViewId="0">
      <selection activeCell="K16" sqref="K16"/>
    </sheetView>
  </sheetViews>
  <sheetFormatPr baseColWidth="10" defaultColWidth="9.140625" defaultRowHeight="12.75"/>
  <cols>
    <col min="1" max="1" width="1.7109375" style="23" customWidth="1"/>
    <col min="2" max="3" width="4.140625" style="23" customWidth="1"/>
    <col min="4" max="4" width="31.42578125" style="23" customWidth="1"/>
    <col min="5" max="5" width="14.28515625" style="35" customWidth="1"/>
    <col min="6" max="11" width="14.28515625" style="23" customWidth="1"/>
    <col min="12" max="254" width="9.140625" style="23"/>
    <col min="255" max="255" width="4.140625" style="23" customWidth="1"/>
    <col min="256" max="256" width="1.7109375" style="23" customWidth="1"/>
    <col min="257" max="258" width="4.140625" style="23" customWidth="1"/>
    <col min="259" max="259" width="31.42578125" style="23" customWidth="1"/>
    <col min="260" max="266" width="14.28515625" style="23" customWidth="1"/>
    <col min="267" max="267" width="4.140625" style="23" customWidth="1"/>
    <col min="268" max="510" width="9.140625" style="23"/>
    <col min="511" max="511" width="4.140625" style="23" customWidth="1"/>
    <col min="512" max="512" width="1.7109375" style="23" customWidth="1"/>
    <col min="513" max="514" width="4.140625" style="23" customWidth="1"/>
    <col min="515" max="515" width="31.42578125" style="23" customWidth="1"/>
    <col min="516" max="522" width="14.28515625" style="23" customWidth="1"/>
    <col min="523" max="523" width="4.140625" style="23" customWidth="1"/>
    <col min="524" max="766" width="9.140625" style="23"/>
    <col min="767" max="767" width="4.140625" style="23" customWidth="1"/>
    <col min="768" max="768" width="1.7109375" style="23" customWidth="1"/>
    <col min="769" max="770" width="4.140625" style="23" customWidth="1"/>
    <col min="771" max="771" width="31.42578125" style="23" customWidth="1"/>
    <col min="772" max="778" width="14.28515625" style="23" customWidth="1"/>
    <col min="779" max="779" width="4.140625" style="23" customWidth="1"/>
    <col min="780" max="1022" width="9.140625" style="23"/>
    <col min="1023" max="1023" width="4.140625" style="23" customWidth="1"/>
    <col min="1024" max="1024" width="1.7109375" style="23" customWidth="1"/>
    <col min="1025" max="1026" width="4.140625" style="23" customWidth="1"/>
    <col min="1027" max="1027" width="31.42578125" style="23" customWidth="1"/>
    <col min="1028" max="1034" width="14.28515625" style="23" customWidth="1"/>
    <col min="1035" max="1035" width="4.140625" style="23" customWidth="1"/>
    <col min="1036" max="1278" width="9.140625" style="23"/>
    <col min="1279" max="1279" width="4.140625" style="23" customWidth="1"/>
    <col min="1280" max="1280" width="1.7109375" style="23" customWidth="1"/>
    <col min="1281" max="1282" width="4.140625" style="23" customWidth="1"/>
    <col min="1283" max="1283" width="31.42578125" style="23" customWidth="1"/>
    <col min="1284" max="1290" width="14.28515625" style="23" customWidth="1"/>
    <col min="1291" max="1291" width="4.140625" style="23" customWidth="1"/>
    <col min="1292" max="1534" width="9.140625" style="23"/>
    <col min="1535" max="1535" width="4.140625" style="23" customWidth="1"/>
    <col min="1536" max="1536" width="1.7109375" style="23" customWidth="1"/>
    <col min="1537" max="1538" width="4.140625" style="23" customWidth="1"/>
    <col min="1539" max="1539" width="31.42578125" style="23" customWidth="1"/>
    <col min="1540" max="1546" width="14.28515625" style="23" customWidth="1"/>
    <col min="1547" max="1547" width="4.140625" style="23" customWidth="1"/>
    <col min="1548" max="1790" width="9.140625" style="23"/>
    <col min="1791" max="1791" width="4.140625" style="23" customWidth="1"/>
    <col min="1792" max="1792" width="1.7109375" style="23" customWidth="1"/>
    <col min="1793" max="1794" width="4.140625" style="23" customWidth="1"/>
    <col min="1795" max="1795" width="31.42578125" style="23" customWidth="1"/>
    <col min="1796" max="1802" width="14.28515625" style="23" customWidth="1"/>
    <col min="1803" max="1803" width="4.140625" style="23" customWidth="1"/>
    <col min="1804" max="2046" width="9.140625" style="23"/>
    <col min="2047" max="2047" width="4.140625" style="23" customWidth="1"/>
    <col min="2048" max="2048" width="1.7109375" style="23" customWidth="1"/>
    <col min="2049" max="2050" width="4.140625" style="23" customWidth="1"/>
    <col min="2051" max="2051" width="31.42578125" style="23" customWidth="1"/>
    <col min="2052" max="2058" width="14.28515625" style="23" customWidth="1"/>
    <col min="2059" max="2059" width="4.140625" style="23" customWidth="1"/>
    <col min="2060" max="2302" width="9.140625" style="23"/>
    <col min="2303" max="2303" width="4.140625" style="23" customWidth="1"/>
    <col min="2304" max="2304" width="1.7109375" style="23" customWidth="1"/>
    <col min="2305" max="2306" width="4.140625" style="23" customWidth="1"/>
    <col min="2307" max="2307" width="31.42578125" style="23" customWidth="1"/>
    <col min="2308" max="2314" width="14.28515625" style="23" customWidth="1"/>
    <col min="2315" max="2315" width="4.140625" style="23" customWidth="1"/>
    <col min="2316" max="2558" width="9.140625" style="23"/>
    <col min="2559" max="2559" width="4.140625" style="23" customWidth="1"/>
    <col min="2560" max="2560" width="1.7109375" style="23" customWidth="1"/>
    <col min="2561" max="2562" width="4.140625" style="23" customWidth="1"/>
    <col min="2563" max="2563" width="31.42578125" style="23" customWidth="1"/>
    <col min="2564" max="2570" width="14.28515625" style="23" customWidth="1"/>
    <col min="2571" max="2571" width="4.140625" style="23" customWidth="1"/>
    <col min="2572" max="2814" width="9.140625" style="23"/>
    <col min="2815" max="2815" width="4.140625" style="23" customWidth="1"/>
    <col min="2816" max="2816" width="1.7109375" style="23" customWidth="1"/>
    <col min="2817" max="2818" width="4.140625" style="23" customWidth="1"/>
    <col min="2819" max="2819" width="31.42578125" style="23" customWidth="1"/>
    <col min="2820" max="2826" width="14.28515625" style="23" customWidth="1"/>
    <col min="2827" max="2827" width="4.140625" style="23" customWidth="1"/>
    <col min="2828" max="3070" width="9.140625" style="23"/>
    <col min="3071" max="3071" width="4.140625" style="23" customWidth="1"/>
    <col min="3072" max="3072" width="1.7109375" style="23" customWidth="1"/>
    <col min="3073" max="3074" width="4.140625" style="23" customWidth="1"/>
    <col min="3075" max="3075" width="31.42578125" style="23" customWidth="1"/>
    <col min="3076" max="3082" width="14.28515625" style="23" customWidth="1"/>
    <col min="3083" max="3083" width="4.140625" style="23" customWidth="1"/>
    <col min="3084" max="3326" width="9.140625" style="23"/>
    <col min="3327" max="3327" width="4.140625" style="23" customWidth="1"/>
    <col min="3328" max="3328" width="1.7109375" style="23" customWidth="1"/>
    <col min="3329" max="3330" width="4.140625" style="23" customWidth="1"/>
    <col min="3331" max="3331" width="31.42578125" style="23" customWidth="1"/>
    <col min="3332" max="3338" width="14.28515625" style="23" customWidth="1"/>
    <col min="3339" max="3339" width="4.140625" style="23" customWidth="1"/>
    <col min="3340" max="3582" width="9.140625" style="23"/>
    <col min="3583" max="3583" width="4.140625" style="23" customWidth="1"/>
    <col min="3584" max="3584" width="1.7109375" style="23" customWidth="1"/>
    <col min="3585" max="3586" width="4.140625" style="23" customWidth="1"/>
    <col min="3587" max="3587" width="31.42578125" style="23" customWidth="1"/>
    <col min="3588" max="3594" width="14.28515625" style="23" customWidth="1"/>
    <col min="3595" max="3595" width="4.140625" style="23" customWidth="1"/>
    <col min="3596" max="3838" width="9.140625" style="23"/>
    <col min="3839" max="3839" width="4.140625" style="23" customWidth="1"/>
    <col min="3840" max="3840" width="1.7109375" style="23" customWidth="1"/>
    <col min="3841" max="3842" width="4.140625" style="23" customWidth="1"/>
    <col min="3843" max="3843" width="31.42578125" style="23" customWidth="1"/>
    <col min="3844" max="3850" width="14.28515625" style="23" customWidth="1"/>
    <col min="3851" max="3851" width="4.140625" style="23" customWidth="1"/>
    <col min="3852" max="4094" width="9.140625" style="23"/>
    <col min="4095" max="4095" width="4.140625" style="23" customWidth="1"/>
    <col min="4096" max="4096" width="1.7109375" style="23" customWidth="1"/>
    <col min="4097" max="4098" width="4.140625" style="23" customWidth="1"/>
    <col min="4099" max="4099" width="31.42578125" style="23" customWidth="1"/>
    <col min="4100" max="4106" width="14.28515625" style="23" customWidth="1"/>
    <col min="4107" max="4107" width="4.140625" style="23" customWidth="1"/>
    <col min="4108" max="4350" width="9.140625" style="23"/>
    <col min="4351" max="4351" width="4.140625" style="23" customWidth="1"/>
    <col min="4352" max="4352" width="1.7109375" style="23" customWidth="1"/>
    <col min="4353" max="4354" width="4.140625" style="23" customWidth="1"/>
    <col min="4355" max="4355" width="31.42578125" style="23" customWidth="1"/>
    <col min="4356" max="4362" width="14.28515625" style="23" customWidth="1"/>
    <col min="4363" max="4363" width="4.140625" style="23" customWidth="1"/>
    <col min="4364" max="4606" width="9.140625" style="23"/>
    <col min="4607" max="4607" width="4.140625" style="23" customWidth="1"/>
    <col min="4608" max="4608" width="1.7109375" style="23" customWidth="1"/>
    <col min="4609" max="4610" width="4.140625" style="23" customWidth="1"/>
    <col min="4611" max="4611" width="31.42578125" style="23" customWidth="1"/>
    <col min="4612" max="4618" width="14.28515625" style="23" customWidth="1"/>
    <col min="4619" max="4619" width="4.140625" style="23" customWidth="1"/>
    <col min="4620" max="4862" width="9.140625" style="23"/>
    <col min="4863" max="4863" width="4.140625" style="23" customWidth="1"/>
    <col min="4864" max="4864" width="1.7109375" style="23" customWidth="1"/>
    <col min="4865" max="4866" width="4.140625" style="23" customWidth="1"/>
    <col min="4867" max="4867" width="31.42578125" style="23" customWidth="1"/>
    <col min="4868" max="4874" width="14.28515625" style="23" customWidth="1"/>
    <col min="4875" max="4875" width="4.140625" style="23" customWidth="1"/>
    <col min="4876" max="5118" width="9.140625" style="23"/>
    <col min="5119" max="5119" width="4.140625" style="23" customWidth="1"/>
    <col min="5120" max="5120" width="1.7109375" style="23" customWidth="1"/>
    <col min="5121" max="5122" width="4.140625" style="23" customWidth="1"/>
    <col min="5123" max="5123" width="31.42578125" style="23" customWidth="1"/>
    <col min="5124" max="5130" width="14.28515625" style="23" customWidth="1"/>
    <col min="5131" max="5131" width="4.140625" style="23" customWidth="1"/>
    <col min="5132" max="5374" width="9.140625" style="23"/>
    <col min="5375" max="5375" width="4.140625" style="23" customWidth="1"/>
    <col min="5376" max="5376" width="1.7109375" style="23" customWidth="1"/>
    <col min="5377" max="5378" width="4.140625" style="23" customWidth="1"/>
    <col min="5379" max="5379" width="31.42578125" style="23" customWidth="1"/>
    <col min="5380" max="5386" width="14.28515625" style="23" customWidth="1"/>
    <col min="5387" max="5387" width="4.140625" style="23" customWidth="1"/>
    <col min="5388" max="5630" width="9.140625" style="23"/>
    <col min="5631" max="5631" width="4.140625" style="23" customWidth="1"/>
    <col min="5632" max="5632" width="1.7109375" style="23" customWidth="1"/>
    <col min="5633" max="5634" width="4.140625" style="23" customWidth="1"/>
    <col min="5635" max="5635" width="31.42578125" style="23" customWidth="1"/>
    <col min="5636" max="5642" width="14.28515625" style="23" customWidth="1"/>
    <col min="5643" max="5643" width="4.140625" style="23" customWidth="1"/>
    <col min="5644" max="5886" width="9.140625" style="23"/>
    <col min="5887" max="5887" width="4.140625" style="23" customWidth="1"/>
    <col min="5888" max="5888" width="1.7109375" style="23" customWidth="1"/>
    <col min="5889" max="5890" width="4.140625" style="23" customWidth="1"/>
    <col min="5891" max="5891" width="31.42578125" style="23" customWidth="1"/>
    <col min="5892" max="5898" width="14.28515625" style="23" customWidth="1"/>
    <col min="5899" max="5899" width="4.140625" style="23" customWidth="1"/>
    <col min="5900" max="6142" width="9.140625" style="23"/>
    <col min="6143" max="6143" width="4.140625" style="23" customWidth="1"/>
    <col min="6144" max="6144" width="1.7109375" style="23" customWidth="1"/>
    <col min="6145" max="6146" width="4.140625" style="23" customWidth="1"/>
    <col min="6147" max="6147" width="31.42578125" style="23" customWidth="1"/>
    <col min="6148" max="6154" width="14.28515625" style="23" customWidth="1"/>
    <col min="6155" max="6155" width="4.140625" style="23" customWidth="1"/>
    <col min="6156" max="6398" width="9.140625" style="23"/>
    <col min="6399" max="6399" width="4.140625" style="23" customWidth="1"/>
    <col min="6400" max="6400" width="1.7109375" style="23" customWidth="1"/>
    <col min="6401" max="6402" width="4.140625" style="23" customWidth="1"/>
    <col min="6403" max="6403" width="31.42578125" style="23" customWidth="1"/>
    <col min="6404" max="6410" width="14.28515625" style="23" customWidth="1"/>
    <col min="6411" max="6411" width="4.140625" style="23" customWidth="1"/>
    <col min="6412" max="6654" width="9.140625" style="23"/>
    <col min="6655" max="6655" width="4.140625" style="23" customWidth="1"/>
    <col min="6656" max="6656" width="1.7109375" style="23" customWidth="1"/>
    <col min="6657" max="6658" width="4.140625" style="23" customWidth="1"/>
    <col min="6659" max="6659" width="31.42578125" style="23" customWidth="1"/>
    <col min="6660" max="6666" width="14.28515625" style="23" customWidth="1"/>
    <col min="6667" max="6667" width="4.140625" style="23" customWidth="1"/>
    <col min="6668" max="6910" width="9.140625" style="23"/>
    <col min="6911" max="6911" width="4.140625" style="23" customWidth="1"/>
    <col min="6912" max="6912" width="1.7109375" style="23" customWidth="1"/>
    <col min="6913" max="6914" width="4.140625" style="23" customWidth="1"/>
    <col min="6915" max="6915" width="31.42578125" style="23" customWidth="1"/>
    <col min="6916" max="6922" width="14.28515625" style="23" customWidth="1"/>
    <col min="6923" max="6923" width="4.140625" style="23" customWidth="1"/>
    <col min="6924" max="7166" width="9.140625" style="23"/>
    <col min="7167" max="7167" width="4.140625" style="23" customWidth="1"/>
    <col min="7168" max="7168" width="1.7109375" style="23" customWidth="1"/>
    <col min="7169" max="7170" width="4.140625" style="23" customWidth="1"/>
    <col min="7171" max="7171" width="31.42578125" style="23" customWidth="1"/>
    <col min="7172" max="7178" width="14.28515625" style="23" customWidth="1"/>
    <col min="7179" max="7179" width="4.140625" style="23" customWidth="1"/>
    <col min="7180" max="7422" width="9.140625" style="23"/>
    <col min="7423" max="7423" width="4.140625" style="23" customWidth="1"/>
    <col min="7424" max="7424" width="1.7109375" style="23" customWidth="1"/>
    <col min="7425" max="7426" width="4.140625" style="23" customWidth="1"/>
    <col min="7427" max="7427" width="31.42578125" style="23" customWidth="1"/>
    <col min="7428" max="7434" width="14.28515625" style="23" customWidth="1"/>
    <col min="7435" max="7435" width="4.140625" style="23" customWidth="1"/>
    <col min="7436" max="7678" width="9.140625" style="23"/>
    <col min="7679" max="7679" width="4.140625" style="23" customWidth="1"/>
    <col min="7680" max="7680" width="1.7109375" style="23" customWidth="1"/>
    <col min="7681" max="7682" width="4.140625" style="23" customWidth="1"/>
    <col min="7683" max="7683" width="31.42578125" style="23" customWidth="1"/>
    <col min="7684" max="7690" width="14.28515625" style="23" customWidth="1"/>
    <col min="7691" max="7691" width="4.140625" style="23" customWidth="1"/>
    <col min="7692" max="7934" width="9.140625" style="23"/>
    <col min="7935" max="7935" width="4.140625" style="23" customWidth="1"/>
    <col min="7936" max="7936" width="1.7109375" style="23" customWidth="1"/>
    <col min="7937" max="7938" width="4.140625" style="23" customWidth="1"/>
    <col min="7939" max="7939" width="31.42578125" style="23" customWidth="1"/>
    <col min="7940" max="7946" width="14.28515625" style="23" customWidth="1"/>
    <col min="7947" max="7947" width="4.140625" style="23" customWidth="1"/>
    <col min="7948" max="8190" width="9.140625" style="23"/>
    <col min="8191" max="8191" width="4.140625" style="23" customWidth="1"/>
    <col min="8192" max="8192" width="1.7109375" style="23" customWidth="1"/>
    <col min="8193" max="8194" width="4.140625" style="23" customWidth="1"/>
    <col min="8195" max="8195" width="31.42578125" style="23" customWidth="1"/>
    <col min="8196" max="8202" width="14.28515625" style="23" customWidth="1"/>
    <col min="8203" max="8203" width="4.140625" style="23" customWidth="1"/>
    <col min="8204" max="8446" width="9.140625" style="23"/>
    <col min="8447" max="8447" width="4.140625" style="23" customWidth="1"/>
    <col min="8448" max="8448" width="1.7109375" style="23" customWidth="1"/>
    <col min="8449" max="8450" width="4.140625" style="23" customWidth="1"/>
    <col min="8451" max="8451" width="31.42578125" style="23" customWidth="1"/>
    <col min="8452" max="8458" width="14.28515625" style="23" customWidth="1"/>
    <col min="8459" max="8459" width="4.140625" style="23" customWidth="1"/>
    <col min="8460" max="8702" width="9.140625" style="23"/>
    <col min="8703" max="8703" width="4.140625" style="23" customWidth="1"/>
    <col min="8704" max="8704" width="1.7109375" style="23" customWidth="1"/>
    <col min="8705" max="8706" width="4.140625" style="23" customWidth="1"/>
    <col min="8707" max="8707" width="31.42578125" style="23" customWidth="1"/>
    <col min="8708" max="8714" width="14.28515625" style="23" customWidth="1"/>
    <col min="8715" max="8715" width="4.140625" style="23" customWidth="1"/>
    <col min="8716" max="8958" width="9.140625" style="23"/>
    <col min="8959" max="8959" width="4.140625" style="23" customWidth="1"/>
    <col min="8960" max="8960" width="1.7109375" style="23" customWidth="1"/>
    <col min="8961" max="8962" width="4.140625" style="23" customWidth="1"/>
    <col min="8963" max="8963" width="31.42578125" style="23" customWidth="1"/>
    <col min="8964" max="8970" width="14.28515625" style="23" customWidth="1"/>
    <col min="8971" max="8971" width="4.140625" style="23" customWidth="1"/>
    <col min="8972" max="9214" width="9.140625" style="23"/>
    <col min="9215" max="9215" width="4.140625" style="23" customWidth="1"/>
    <col min="9216" max="9216" width="1.7109375" style="23" customWidth="1"/>
    <col min="9217" max="9218" width="4.140625" style="23" customWidth="1"/>
    <col min="9219" max="9219" width="31.42578125" style="23" customWidth="1"/>
    <col min="9220" max="9226" width="14.28515625" style="23" customWidth="1"/>
    <col min="9227" max="9227" width="4.140625" style="23" customWidth="1"/>
    <col min="9228" max="9470" width="9.140625" style="23"/>
    <col min="9471" max="9471" width="4.140625" style="23" customWidth="1"/>
    <col min="9472" max="9472" width="1.7109375" style="23" customWidth="1"/>
    <col min="9473" max="9474" width="4.140625" style="23" customWidth="1"/>
    <col min="9475" max="9475" width="31.42578125" style="23" customWidth="1"/>
    <col min="9476" max="9482" width="14.28515625" style="23" customWidth="1"/>
    <col min="9483" max="9483" width="4.140625" style="23" customWidth="1"/>
    <col min="9484" max="9726" width="9.140625" style="23"/>
    <col min="9727" max="9727" width="4.140625" style="23" customWidth="1"/>
    <col min="9728" max="9728" width="1.7109375" style="23" customWidth="1"/>
    <col min="9729" max="9730" width="4.140625" style="23" customWidth="1"/>
    <col min="9731" max="9731" width="31.42578125" style="23" customWidth="1"/>
    <col min="9732" max="9738" width="14.28515625" style="23" customWidth="1"/>
    <col min="9739" max="9739" width="4.140625" style="23" customWidth="1"/>
    <col min="9740" max="9982" width="9.140625" style="23"/>
    <col min="9983" max="9983" width="4.140625" style="23" customWidth="1"/>
    <col min="9984" max="9984" width="1.7109375" style="23" customWidth="1"/>
    <col min="9985" max="9986" width="4.140625" style="23" customWidth="1"/>
    <col min="9987" max="9987" width="31.42578125" style="23" customWidth="1"/>
    <col min="9988" max="9994" width="14.28515625" style="23" customWidth="1"/>
    <col min="9995" max="9995" width="4.140625" style="23" customWidth="1"/>
    <col min="9996" max="10238" width="9.140625" style="23"/>
    <col min="10239" max="10239" width="4.140625" style="23" customWidth="1"/>
    <col min="10240" max="10240" width="1.7109375" style="23" customWidth="1"/>
    <col min="10241" max="10242" width="4.140625" style="23" customWidth="1"/>
    <col min="10243" max="10243" width="31.42578125" style="23" customWidth="1"/>
    <col min="10244" max="10250" width="14.28515625" style="23" customWidth="1"/>
    <col min="10251" max="10251" width="4.140625" style="23" customWidth="1"/>
    <col min="10252" max="10494" width="9.140625" style="23"/>
    <col min="10495" max="10495" width="4.140625" style="23" customWidth="1"/>
    <col min="10496" max="10496" width="1.7109375" style="23" customWidth="1"/>
    <col min="10497" max="10498" width="4.140625" style="23" customWidth="1"/>
    <col min="10499" max="10499" width="31.42578125" style="23" customWidth="1"/>
    <col min="10500" max="10506" width="14.28515625" style="23" customWidth="1"/>
    <col min="10507" max="10507" width="4.140625" style="23" customWidth="1"/>
    <col min="10508" max="10750" width="9.140625" style="23"/>
    <col min="10751" max="10751" width="4.140625" style="23" customWidth="1"/>
    <col min="10752" max="10752" width="1.7109375" style="23" customWidth="1"/>
    <col min="10753" max="10754" width="4.140625" style="23" customWidth="1"/>
    <col min="10755" max="10755" width="31.42578125" style="23" customWidth="1"/>
    <col min="10756" max="10762" width="14.28515625" style="23" customWidth="1"/>
    <col min="10763" max="10763" width="4.140625" style="23" customWidth="1"/>
    <col min="10764" max="11006" width="9.140625" style="23"/>
    <col min="11007" max="11007" width="4.140625" style="23" customWidth="1"/>
    <col min="11008" max="11008" width="1.7109375" style="23" customWidth="1"/>
    <col min="11009" max="11010" width="4.140625" style="23" customWidth="1"/>
    <col min="11011" max="11011" width="31.42578125" style="23" customWidth="1"/>
    <col min="11012" max="11018" width="14.28515625" style="23" customWidth="1"/>
    <col min="11019" max="11019" width="4.140625" style="23" customWidth="1"/>
    <col min="11020" max="11262" width="9.140625" style="23"/>
    <col min="11263" max="11263" width="4.140625" style="23" customWidth="1"/>
    <col min="11264" max="11264" width="1.7109375" style="23" customWidth="1"/>
    <col min="11265" max="11266" width="4.140625" style="23" customWidth="1"/>
    <col min="11267" max="11267" width="31.42578125" style="23" customWidth="1"/>
    <col min="11268" max="11274" width="14.28515625" style="23" customWidth="1"/>
    <col min="11275" max="11275" width="4.140625" style="23" customWidth="1"/>
    <col min="11276" max="11518" width="9.140625" style="23"/>
    <col min="11519" max="11519" width="4.140625" style="23" customWidth="1"/>
    <col min="11520" max="11520" width="1.7109375" style="23" customWidth="1"/>
    <col min="11521" max="11522" width="4.140625" style="23" customWidth="1"/>
    <col min="11523" max="11523" width="31.42578125" style="23" customWidth="1"/>
    <col min="11524" max="11530" width="14.28515625" style="23" customWidth="1"/>
    <col min="11531" max="11531" width="4.140625" style="23" customWidth="1"/>
    <col min="11532" max="11774" width="9.140625" style="23"/>
    <col min="11775" max="11775" width="4.140625" style="23" customWidth="1"/>
    <col min="11776" max="11776" width="1.7109375" style="23" customWidth="1"/>
    <col min="11777" max="11778" width="4.140625" style="23" customWidth="1"/>
    <col min="11779" max="11779" width="31.42578125" style="23" customWidth="1"/>
    <col min="11780" max="11786" width="14.28515625" style="23" customWidth="1"/>
    <col min="11787" max="11787" width="4.140625" style="23" customWidth="1"/>
    <col min="11788" max="12030" width="9.140625" style="23"/>
    <col min="12031" max="12031" width="4.140625" style="23" customWidth="1"/>
    <col min="12032" max="12032" width="1.7109375" style="23" customWidth="1"/>
    <col min="12033" max="12034" width="4.140625" style="23" customWidth="1"/>
    <col min="12035" max="12035" width="31.42578125" style="23" customWidth="1"/>
    <col min="12036" max="12042" width="14.28515625" style="23" customWidth="1"/>
    <col min="12043" max="12043" width="4.140625" style="23" customWidth="1"/>
    <col min="12044" max="12286" width="9.140625" style="23"/>
    <col min="12287" max="12287" width="4.140625" style="23" customWidth="1"/>
    <col min="12288" max="12288" width="1.7109375" style="23" customWidth="1"/>
    <col min="12289" max="12290" width="4.140625" style="23" customWidth="1"/>
    <col min="12291" max="12291" width="31.42578125" style="23" customWidth="1"/>
    <col min="12292" max="12298" width="14.28515625" style="23" customWidth="1"/>
    <col min="12299" max="12299" width="4.140625" style="23" customWidth="1"/>
    <col min="12300" max="12542" width="9.140625" style="23"/>
    <col min="12543" max="12543" width="4.140625" style="23" customWidth="1"/>
    <col min="12544" max="12544" width="1.7109375" style="23" customWidth="1"/>
    <col min="12545" max="12546" width="4.140625" style="23" customWidth="1"/>
    <col min="12547" max="12547" width="31.42578125" style="23" customWidth="1"/>
    <col min="12548" max="12554" width="14.28515625" style="23" customWidth="1"/>
    <col min="12555" max="12555" width="4.140625" style="23" customWidth="1"/>
    <col min="12556" max="12798" width="9.140625" style="23"/>
    <col min="12799" max="12799" width="4.140625" style="23" customWidth="1"/>
    <col min="12800" max="12800" width="1.7109375" style="23" customWidth="1"/>
    <col min="12801" max="12802" width="4.140625" style="23" customWidth="1"/>
    <col min="12803" max="12803" width="31.42578125" style="23" customWidth="1"/>
    <col min="12804" max="12810" width="14.28515625" style="23" customWidth="1"/>
    <col min="12811" max="12811" width="4.140625" style="23" customWidth="1"/>
    <col min="12812" max="13054" width="9.140625" style="23"/>
    <col min="13055" max="13055" width="4.140625" style="23" customWidth="1"/>
    <col min="13056" max="13056" width="1.7109375" style="23" customWidth="1"/>
    <col min="13057" max="13058" width="4.140625" style="23" customWidth="1"/>
    <col min="13059" max="13059" width="31.42578125" style="23" customWidth="1"/>
    <col min="13060" max="13066" width="14.28515625" style="23" customWidth="1"/>
    <col min="13067" max="13067" width="4.140625" style="23" customWidth="1"/>
    <col min="13068" max="13310" width="9.140625" style="23"/>
    <col min="13311" max="13311" width="4.140625" style="23" customWidth="1"/>
    <col min="13312" max="13312" width="1.7109375" style="23" customWidth="1"/>
    <col min="13313" max="13314" width="4.140625" style="23" customWidth="1"/>
    <col min="13315" max="13315" width="31.42578125" style="23" customWidth="1"/>
    <col min="13316" max="13322" width="14.28515625" style="23" customWidth="1"/>
    <col min="13323" max="13323" width="4.140625" style="23" customWidth="1"/>
    <col min="13324" max="13566" width="9.140625" style="23"/>
    <col min="13567" max="13567" width="4.140625" style="23" customWidth="1"/>
    <col min="13568" max="13568" width="1.7109375" style="23" customWidth="1"/>
    <col min="13569" max="13570" width="4.140625" style="23" customWidth="1"/>
    <col min="13571" max="13571" width="31.42578125" style="23" customWidth="1"/>
    <col min="13572" max="13578" width="14.28515625" style="23" customWidth="1"/>
    <col min="13579" max="13579" width="4.140625" style="23" customWidth="1"/>
    <col min="13580" max="13822" width="9.140625" style="23"/>
    <col min="13823" max="13823" width="4.140625" style="23" customWidth="1"/>
    <col min="13824" max="13824" width="1.7109375" style="23" customWidth="1"/>
    <col min="13825" max="13826" width="4.140625" style="23" customWidth="1"/>
    <col min="13827" max="13827" width="31.42578125" style="23" customWidth="1"/>
    <col min="13828" max="13834" width="14.28515625" style="23" customWidth="1"/>
    <col min="13835" max="13835" width="4.140625" style="23" customWidth="1"/>
    <col min="13836" max="14078" width="9.140625" style="23"/>
    <col min="14079" max="14079" width="4.140625" style="23" customWidth="1"/>
    <col min="14080" max="14080" width="1.7109375" style="23" customWidth="1"/>
    <col min="14081" max="14082" width="4.140625" style="23" customWidth="1"/>
    <col min="14083" max="14083" width="31.42578125" style="23" customWidth="1"/>
    <col min="14084" max="14090" width="14.28515625" style="23" customWidth="1"/>
    <col min="14091" max="14091" width="4.140625" style="23" customWidth="1"/>
    <col min="14092" max="14334" width="9.140625" style="23"/>
    <col min="14335" max="14335" width="4.140625" style="23" customWidth="1"/>
    <col min="14336" max="14336" width="1.7109375" style="23" customWidth="1"/>
    <col min="14337" max="14338" width="4.140625" style="23" customWidth="1"/>
    <col min="14339" max="14339" width="31.42578125" style="23" customWidth="1"/>
    <col min="14340" max="14346" width="14.28515625" style="23" customWidth="1"/>
    <col min="14347" max="14347" width="4.140625" style="23" customWidth="1"/>
    <col min="14348" max="14590" width="9.140625" style="23"/>
    <col min="14591" max="14591" width="4.140625" style="23" customWidth="1"/>
    <col min="14592" max="14592" width="1.7109375" style="23" customWidth="1"/>
    <col min="14593" max="14594" width="4.140625" style="23" customWidth="1"/>
    <col min="14595" max="14595" width="31.42578125" style="23" customWidth="1"/>
    <col min="14596" max="14602" width="14.28515625" style="23" customWidth="1"/>
    <col min="14603" max="14603" width="4.140625" style="23" customWidth="1"/>
    <col min="14604" max="14846" width="9.140625" style="23"/>
    <col min="14847" max="14847" width="4.140625" style="23" customWidth="1"/>
    <col min="14848" max="14848" width="1.7109375" style="23" customWidth="1"/>
    <col min="14849" max="14850" width="4.140625" style="23" customWidth="1"/>
    <col min="14851" max="14851" width="31.42578125" style="23" customWidth="1"/>
    <col min="14852" max="14858" width="14.28515625" style="23" customWidth="1"/>
    <col min="14859" max="14859" width="4.140625" style="23" customWidth="1"/>
    <col min="14860" max="15102" width="9.140625" style="23"/>
    <col min="15103" max="15103" width="4.140625" style="23" customWidth="1"/>
    <col min="15104" max="15104" width="1.7109375" style="23" customWidth="1"/>
    <col min="15105" max="15106" width="4.140625" style="23" customWidth="1"/>
    <col min="15107" max="15107" width="31.42578125" style="23" customWidth="1"/>
    <col min="15108" max="15114" width="14.28515625" style="23" customWidth="1"/>
    <col min="15115" max="15115" width="4.140625" style="23" customWidth="1"/>
    <col min="15116" max="15358" width="9.140625" style="23"/>
    <col min="15359" max="15359" width="4.140625" style="23" customWidth="1"/>
    <col min="15360" max="15360" width="1.7109375" style="23" customWidth="1"/>
    <col min="15361" max="15362" width="4.140625" style="23" customWidth="1"/>
    <col min="15363" max="15363" width="31.42578125" style="23" customWidth="1"/>
    <col min="15364" max="15370" width="14.28515625" style="23" customWidth="1"/>
    <col min="15371" max="15371" width="4.140625" style="23" customWidth="1"/>
    <col min="15372" max="15614" width="9.140625" style="23"/>
    <col min="15615" max="15615" width="4.140625" style="23" customWidth="1"/>
    <col min="15616" max="15616" width="1.7109375" style="23" customWidth="1"/>
    <col min="15617" max="15618" width="4.140625" style="23" customWidth="1"/>
    <col min="15619" max="15619" width="31.42578125" style="23" customWidth="1"/>
    <col min="15620" max="15626" width="14.28515625" style="23" customWidth="1"/>
    <col min="15627" max="15627" width="4.140625" style="23" customWidth="1"/>
    <col min="15628" max="15870" width="9.140625" style="23"/>
    <col min="15871" max="15871" width="4.140625" style="23" customWidth="1"/>
    <col min="15872" max="15872" width="1.7109375" style="23" customWidth="1"/>
    <col min="15873" max="15874" width="4.140625" style="23" customWidth="1"/>
    <col min="15875" max="15875" width="31.42578125" style="23" customWidth="1"/>
    <col min="15876" max="15882" width="14.28515625" style="23" customWidth="1"/>
    <col min="15883" max="15883" width="4.140625" style="23" customWidth="1"/>
    <col min="15884" max="16126" width="9.140625" style="23"/>
    <col min="16127" max="16127" width="4.140625" style="23" customWidth="1"/>
    <col min="16128" max="16128" width="1.7109375" style="23" customWidth="1"/>
    <col min="16129" max="16130" width="4.140625" style="23" customWidth="1"/>
    <col min="16131" max="16131" width="31.42578125" style="23" customWidth="1"/>
    <col min="16132" max="16138" width="14.28515625" style="23" customWidth="1"/>
    <col min="16139" max="16139" width="4.140625" style="23" customWidth="1"/>
    <col min="16140" max="16384" width="9.140625" style="23"/>
  </cols>
  <sheetData>
    <row r="1" spans="1:11" ht="12" customHeight="1">
      <c r="A1" s="66" t="s">
        <v>116</v>
      </c>
      <c r="B1" s="66"/>
      <c r="C1" s="66"/>
      <c r="D1" s="66"/>
      <c r="E1" s="66"/>
      <c r="F1" s="66"/>
      <c r="G1" s="66"/>
      <c r="H1" s="66"/>
      <c r="I1" s="66"/>
      <c r="J1" s="66"/>
      <c r="K1" s="66"/>
    </row>
    <row r="2" spans="1:11" ht="12" customHeight="1">
      <c r="A2" s="66" t="s">
        <v>0</v>
      </c>
      <c r="B2" s="66"/>
      <c r="C2" s="66"/>
      <c r="D2" s="66"/>
      <c r="E2" s="66"/>
      <c r="F2" s="66"/>
      <c r="G2" s="66"/>
      <c r="H2" s="66"/>
      <c r="I2" s="66"/>
      <c r="J2" s="66"/>
      <c r="K2" s="66"/>
    </row>
    <row r="3" spans="1:11" ht="12" customHeight="1">
      <c r="A3" s="66" t="s">
        <v>211</v>
      </c>
      <c r="B3" s="66"/>
      <c r="C3" s="66"/>
      <c r="D3" s="66"/>
      <c r="E3" s="66"/>
      <c r="F3" s="66"/>
      <c r="G3" s="66"/>
      <c r="H3" s="66"/>
      <c r="I3" s="66"/>
      <c r="J3" s="66"/>
      <c r="K3" s="66"/>
    </row>
    <row r="4" spans="1:11" ht="12" customHeight="1">
      <c r="A4" s="66" t="s">
        <v>117</v>
      </c>
      <c r="B4" s="66"/>
      <c r="C4" s="66"/>
      <c r="D4" s="66"/>
      <c r="E4" s="66"/>
      <c r="F4" s="66"/>
      <c r="G4" s="66"/>
      <c r="H4" s="66"/>
      <c r="I4" s="66"/>
      <c r="J4" s="66"/>
      <c r="K4" s="66"/>
    </row>
    <row r="5" spans="1:11">
      <c r="A5" s="66" t="s">
        <v>1</v>
      </c>
      <c r="B5" s="66"/>
      <c r="C5" s="66"/>
      <c r="D5" s="66"/>
      <c r="E5" s="66"/>
      <c r="F5" s="66"/>
      <c r="G5" s="66"/>
      <c r="H5" s="66"/>
      <c r="I5" s="66"/>
      <c r="J5" s="66"/>
      <c r="K5" s="66"/>
    </row>
    <row r="6" spans="1:11">
      <c r="A6" s="22"/>
      <c r="B6" s="22"/>
      <c r="C6" s="22"/>
      <c r="D6" s="22"/>
      <c r="E6" s="32"/>
      <c r="F6" s="22"/>
      <c r="G6" s="22"/>
      <c r="H6" s="22"/>
      <c r="I6" s="22"/>
      <c r="J6" s="22"/>
      <c r="K6" s="22"/>
    </row>
    <row r="7" spans="1:11">
      <c r="A7" s="67" t="s">
        <v>203</v>
      </c>
      <c r="B7" s="67"/>
      <c r="C7" s="67"/>
      <c r="D7" s="67"/>
      <c r="E7" s="71" t="s">
        <v>11</v>
      </c>
      <c r="F7" s="71"/>
      <c r="G7" s="71"/>
      <c r="H7" s="71"/>
      <c r="I7" s="71"/>
      <c r="J7" s="71"/>
      <c r="K7" s="71"/>
    </row>
    <row r="8" spans="1:11" ht="15" customHeight="1">
      <c r="A8" s="27"/>
      <c r="B8" s="28"/>
      <c r="C8" s="64" t="s">
        <v>118</v>
      </c>
      <c r="D8" s="64"/>
      <c r="E8" s="72" t="s">
        <v>5</v>
      </c>
      <c r="F8" s="73"/>
      <c r="G8" s="72" t="s">
        <v>8</v>
      </c>
      <c r="H8" s="73"/>
      <c r="I8" s="74" t="s">
        <v>2</v>
      </c>
      <c r="J8" s="74" t="s">
        <v>9</v>
      </c>
      <c r="K8" s="74" t="s">
        <v>54</v>
      </c>
    </row>
    <row r="9" spans="1:11" ht="15" customHeight="1">
      <c r="A9" s="29"/>
      <c r="B9" s="30"/>
      <c r="C9" s="30"/>
      <c r="D9" s="31" t="s">
        <v>119</v>
      </c>
      <c r="E9" s="36" t="s">
        <v>6</v>
      </c>
      <c r="F9" s="4" t="s">
        <v>7</v>
      </c>
      <c r="G9" s="4" t="s">
        <v>6</v>
      </c>
      <c r="H9" s="4" t="s">
        <v>7</v>
      </c>
      <c r="I9" s="57"/>
      <c r="J9" s="57"/>
      <c r="K9" s="57"/>
    </row>
    <row r="10" spans="1:11" ht="21.95" customHeight="1">
      <c r="A10" s="65" t="s">
        <v>120</v>
      </c>
      <c r="B10" s="65"/>
      <c r="C10" s="65"/>
      <c r="D10" s="65"/>
      <c r="E10" s="33">
        <f t="shared" ref="E10:K10" si="0">+E11+E47</f>
        <v>65888744605</v>
      </c>
      <c r="F10" s="33">
        <f t="shared" si="0"/>
        <v>13278285232</v>
      </c>
      <c r="G10" s="33">
        <f t="shared" si="0"/>
        <v>65883663397.970016</v>
      </c>
      <c r="H10" s="33">
        <f t="shared" si="0"/>
        <v>13775501904.679995</v>
      </c>
      <c r="I10" s="33">
        <f t="shared" si="0"/>
        <v>12853811224.179996</v>
      </c>
      <c r="J10" s="33">
        <f t="shared" si="0"/>
        <v>890001790.49999964</v>
      </c>
      <c r="K10" s="33">
        <f t="shared" si="0"/>
        <v>31688890</v>
      </c>
    </row>
    <row r="11" spans="1:11" ht="21.95" customHeight="1">
      <c r="A11" s="65" t="s">
        <v>121</v>
      </c>
      <c r="B11" s="65"/>
      <c r="C11" s="65"/>
      <c r="D11" s="65"/>
      <c r="E11" s="33">
        <f>+E12+E20+E41</f>
        <v>38888744605</v>
      </c>
      <c r="F11" s="33">
        <f t="shared" ref="F11:K11" si="1">+F12+F20+F41</f>
        <v>9506123389</v>
      </c>
      <c r="G11" s="33">
        <f t="shared" si="1"/>
        <v>42411895497.170013</v>
      </c>
      <c r="H11" s="33">
        <f t="shared" si="1"/>
        <v>9788841816.7899952</v>
      </c>
      <c r="I11" s="33">
        <f t="shared" si="1"/>
        <v>9261744185.7799969</v>
      </c>
      <c r="J11" s="33">
        <f t="shared" si="1"/>
        <v>527097631.00999939</v>
      </c>
      <c r="K11" s="33">
        <f t="shared" si="1"/>
        <v>0</v>
      </c>
    </row>
    <row r="12" spans="1:11" ht="17.100000000000001" customHeight="1">
      <c r="A12" s="69" t="s">
        <v>122</v>
      </c>
      <c r="B12" s="69"/>
      <c r="C12" s="69"/>
      <c r="D12" s="69"/>
      <c r="E12" s="34">
        <f>+E13</f>
        <v>30945461471</v>
      </c>
      <c r="F12" s="34">
        <f t="shared" ref="F12:K12" si="2">+F13</f>
        <v>7520845837</v>
      </c>
      <c r="G12" s="34">
        <f t="shared" si="2"/>
        <v>30945461471.000008</v>
      </c>
      <c r="H12" s="34">
        <f t="shared" si="2"/>
        <v>7678282458.9699965</v>
      </c>
      <c r="I12" s="34">
        <f t="shared" si="2"/>
        <v>7199421224.0799971</v>
      </c>
      <c r="J12" s="34">
        <f t="shared" si="2"/>
        <v>478861234.88999945</v>
      </c>
      <c r="K12" s="34">
        <f t="shared" si="2"/>
        <v>0</v>
      </c>
    </row>
    <row r="13" spans="1:11" ht="17.100000000000001" customHeight="1">
      <c r="A13" s="24"/>
      <c r="B13" s="25" t="s">
        <v>123</v>
      </c>
      <c r="C13" s="68" t="s">
        <v>124</v>
      </c>
      <c r="D13" s="68"/>
      <c r="E13" s="34">
        <f>SUM(E14:E19)</f>
        <v>30945461471</v>
      </c>
      <c r="F13" s="34">
        <f t="shared" ref="F13:K13" si="3">SUM(F14:F19)</f>
        <v>7520845837</v>
      </c>
      <c r="G13" s="34">
        <f t="shared" si="3"/>
        <v>30945461471.000008</v>
      </c>
      <c r="H13" s="34">
        <f t="shared" si="3"/>
        <v>7678282458.9699965</v>
      </c>
      <c r="I13" s="34">
        <f t="shared" si="3"/>
        <v>7199421224.0799971</v>
      </c>
      <c r="J13" s="34">
        <f t="shared" si="3"/>
        <v>478861234.88999945</v>
      </c>
      <c r="K13" s="34">
        <f t="shared" si="3"/>
        <v>0</v>
      </c>
    </row>
    <row r="14" spans="1:11" ht="17.100000000000001" customHeight="1">
      <c r="A14" s="24"/>
      <c r="B14" s="22"/>
      <c r="C14" s="25" t="s">
        <v>125</v>
      </c>
      <c r="D14" s="26" t="s">
        <v>126</v>
      </c>
      <c r="E14" s="34">
        <v>5744583933</v>
      </c>
      <c r="F14" s="34">
        <v>1459329251</v>
      </c>
      <c r="G14" s="34">
        <v>5294436664.7799873</v>
      </c>
      <c r="H14" s="34">
        <v>1466276163.25</v>
      </c>
      <c r="I14" s="34">
        <v>1387108453.4400001</v>
      </c>
      <c r="J14" s="34">
        <f>+H14-I14</f>
        <v>79167709.809999943</v>
      </c>
      <c r="K14" s="34">
        <v>0</v>
      </c>
    </row>
    <row r="15" spans="1:11" ht="17.100000000000001" customHeight="1">
      <c r="A15" s="24"/>
      <c r="B15" s="22"/>
      <c r="C15" s="25" t="s">
        <v>127</v>
      </c>
      <c r="D15" s="26" t="s">
        <v>128</v>
      </c>
      <c r="E15" s="34">
        <v>115807111</v>
      </c>
      <c r="F15" s="34">
        <v>35029437</v>
      </c>
      <c r="G15" s="34">
        <v>115807111</v>
      </c>
      <c r="H15" s="34">
        <v>35029437</v>
      </c>
      <c r="I15" s="34">
        <v>29451955.800000001</v>
      </c>
      <c r="J15" s="34">
        <f t="shared" ref="J15:J19" si="4">+H15-I15</f>
        <v>5577481.1999999993</v>
      </c>
      <c r="K15" s="34">
        <v>0</v>
      </c>
    </row>
    <row r="16" spans="1:11" ht="17.100000000000001" customHeight="1">
      <c r="A16" s="24"/>
      <c r="B16" s="22"/>
      <c r="C16" s="25" t="s">
        <v>129</v>
      </c>
      <c r="D16" s="26" t="s">
        <v>130</v>
      </c>
      <c r="E16" s="34">
        <v>12881334888</v>
      </c>
      <c r="F16" s="34">
        <v>3182964724</v>
      </c>
      <c r="G16" s="34">
        <v>12249797592.539997</v>
      </c>
      <c r="H16" s="34">
        <v>3247188641.0999947</v>
      </c>
      <c r="I16" s="34">
        <v>3058436645.5999966</v>
      </c>
      <c r="J16" s="34">
        <f t="shared" si="4"/>
        <v>188751995.49999809</v>
      </c>
      <c r="K16" s="34">
        <v>0</v>
      </c>
    </row>
    <row r="17" spans="1:11" ht="17.100000000000001" customHeight="1">
      <c r="A17" s="24"/>
      <c r="B17" s="22"/>
      <c r="C17" s="25" t="s">
        <v>131</v>
      </c>
      <c r="D17" s="26" t="s">
        <v>132</v>
      </c>
      <c r="E17" s="34">
        <v>918971300</v>
      </c>
      <c r="F17" s="34">
        <v>230811179</v>
      </c>
      <c r="G17" s="34">
        <v>1024089535.2700006</v>
      </c>
      <c r="H17" s="34">
        <v>230360609.58999994</v>
      </c>
      <c r="I17" s="34">
        <v>185093510.34000006</v>
      </c>
      <c r="J17" s="34">
        <f t="shared" si="4"/>
        <v>45267099.249999881</v>
      </c>
      <c r="K17" s="34">
        <v>0</v>
      </c>
    </row>
    <row r="18" spans="1:11" ht="17.100000000000001" customHeight="1">
      <c r="A18" s="24"/>
      <c r="B18" s="22"/>
      <c r="C18" s="25" t="s">
        <v>133</v>
      </c>
      <c r="D18" s="26" t="s">
        <v>134</v>
      </c>
      <c r="E18" s="34">
        <v>11273127733</v>
      </c>
      <c r="F18" s="34">
        <v>2601268117</v>
      </c>
      <c r="G18" s="34">
        <v>12248203339.940023</v>
      </c>
      <c r="H18" s="34">
        <v>2686493757.5600019</v>
      </c>
      <c r="I18" s="34">
        <v>2526396808.4300003</v>
      </c>
      <c r="J18" s="34">
        <f t="shared" si="4"/>
        <v>160096949.13000154</v>
      </c>
      <c r="K18" s="34">
        <v>0</v>
      </c>
    </row>
    <row r="19" spans="1:11" ht="17.100000000000001" customHeight="1">
      <c r="A19" s="24"/>
      <c r="B19" s="22"/>
      <c r="C19" s="25" t="s">
        <v>135</v>
      </c>
      <c r="D19" s="26" t="s">
        <v>136</v>
      </c>
      <c r="E19" s="34">
        <v>11636506</v>
      </c>
      <c r="F19" s="34">
        <v>11443129</v>
      </c>
      <c r="G19" s="34">
        <v>13127227.470000003</v>
      </c>
      <c r="H19" s="34">
        <v>12933850.470000003</v>
      </c>
      <c r="I19" s="34">
        <v>12933850.470000003</v>
      </c>
      <c r="J19" s="34">
        <f t="shared" si="4"/>
        <v>0</v>
      </c>
      <c r="K19" s="34">
        <v>0</v>
      </c>
    </row>
    <row r="20" spans="1:11" ht="17.100000000000001" customHeight="1">
      <c r="A20" s="69" t="s">
        <v>137</v>
      </c>
      <c r="B20" s="69"/>
      <c r="C20" s="69"/>
      <c r="D20" s="69"/>
      <c r="E20" s="34">
        <f>+E21+E31</f>
        <v>7712009936</v>
      </c>
      <c r="F20" s="34">
        <f t="shared" ref="F20:K20" si="5">+F21+F31</f>
        <v>1924088531</v>
      </c>
      <c r="G20" s="34">
        <f t="shared" si="5"/>
        <v>11200715770.369999</v>
      </c>
      <c r="H20" s="34">
        <f t="shared" si="5"/>
        <v>2031440247.6799998</v>
      </c>
      <c r="I20" s="34">
        <f t="shared" si="5"/>
        <v>1984030010.6000001</v>
      </c>
      <c r="J20" s="34">
        <f t="shared" si="5"/>
        <v>47410237.079999931</v>
      </c>
      <c r="K20" s="34">
        <f t="shared" si="5"/>
        <v>0</v>
      </c>
    </row>
    <row r="21" spans="1:11" ht="17.100000000000001" customHeight="1">
      <c r="A21" s="24"/>
      <c r="B21" s="25" t="s">
        <v>138</v>
      </c>
      <c r="C21" s="68" t="s">
        <v>139</v>
      </c>
      <c r="D21" s="68"/>
      <c r="E21" s="34">
        <f>SUM(E22:E30)</f>
        <v>4612949562</v>
      </c>
      <c r="F21" s="34">
        <f t="shared" ref="F21:K21" si="6">SUM(F22:F30)</f>
        <v>1050133582</v>
      </c>
      <c r="G21" s="34">
        <f t="shared" si="6"/>
        <v>5798425850.8199997</v>
      </c>
      <c r="H21" s="34">
        <f t="shared" si="6"/>
        <v>905885178.79999995</v>
      </c>
      <c r="I21" s="34">
        <f t="shared" si="6"/>
        <v>866775569.52999997</v>
      </c>
      <c r="J21" s="34">
        <f t="shared" si="6"/>
        <v>39109609.269999936</v>
      </c>
      <c r="K21" s="34">
        <f t="shared" si="6"/>
        <v>0</v>
      </c>
    </row>
    <row r="22" spans="1:11" ht="24" customHeight="1">
      <c r="A22" s="24"/>
      <c r="B22" s="22"/>
      <c r="C22" s="25" t="s">
        <v>140</v>
      </c>
      <c r="D22" s="26" t="s">
        <v>141</v>
      </c>
      <c r="E22" s="34">
        <v>110000277</v>
      </c>
      <c r="F22" s="34">
        <v>23056432</v>
      </c>
      <c r="G22" s="34">
        <v>125228729.57999995</v>
      </c>
      <c r="H22" s="34">
        <v>19515003.670000002</v>
      </c>
      <c r="I22" s="34">
        <v>19510949.750000004</v>
      </c>
      <c r="J22" s="34">
        <f t="shared" ref="J22:J30" si="7">+H22-I22</f>
        <v>4053.9199999980628</v>
      </c>
      <c r="K22" s="34">
        <v>0</v>
      </c>
    </row>
    <row r="23" spans="1:11" ht="17.100000000000001" customHeight="1">
      <c r="A23" s="24"/>
      <c r="B23" s="22"/>
      <c r="C23" s="25" t="s">
        <v>142</v>
      </c>
      <c r="D23" s="26" t="s">
        <v>143</v>
      </c>
      <c r="E23" s="34">
        <v>1233592661</v>
      </c>
      <c r="F23" s="34">
        <v>544807720</v>
      </c>
      <c r="G23" s="34">
        <v>1202998519.0699997</v>
      </c>
      <c r="H23" s="34">
        <v>537144544.29999995</v>
      </c>
      <c r="I23" s="34">
        <v>508901772.05000001</v>
      </c>
      <c r="J23" s="34">
        <f t="shared" si="7"/>
        <v>28242772.24999994</v>
      </c>
      <c r="K23" s="34">
        <v>0</v>
      </c>
    </row>
    <row r="24" spans="1:11" ht="24" customHeight="1">
      <c r="A24" s="24"/>
      <c r="B24" s="22"/>
      <c r="C24" s="25" t="s">
        <v>144</v>
      </c>
      <c r="D24" s="26" t="s">
        <v>145</v>
      </c>
      <c r="E24" s="34">
        <v>60563399</v>
      </c>
      <c r="F24" s="34">
        <v>829384</v>
      </c>
      <c r="G24" s="34">
        <v>59598497.20000001</v>
      </c>
      <c r="H24" s="34">
        <v>2203933.63</v>
      </c>
      <c r="I24" s="34">
        <v>2203849.83</v>
      </c>
      <c r="J24" s="34">
        <f t="shared" si="7"/>
        <v>83.799999999813735</v>
      </c>
      <c r="K24" s="34">
        <v>0</v>
      </c>
    </row>
    <row r="25" spans="1:11" ht="17.100000000000001" customHeight="1">
      <c r="A25" s="24"/>
      <c r="B25" s="22"/>
      <c r="C25" s="25" t="s">
        <v>146</v>
      </c>
      <c r="D25" s="26" t="s">
        <v>147</v>
      </c>
      <c r="E25" s="34">
        <v>237048818</v>
      </c>
      <c r="F25" s="34">
        <v>20111941</v>
      </c>
      <c r="G25" s="34">
        <v>281602231.32999998</v>
      </c>
      <c r="H25" s="34">
        <v>33357689.049999997</v>
      </c>
      <c r="I25" s="34">
        <v>33309176.809999995</v>
      </c>
      <c r="J25" s="34">
        <f t="shared" si="7"/>
        <v>48512.240000002086</v>
      </c>
      <c r="K25" s="34">
        <v>0</v>
      </c>
    </row>
    <row r="26" spans="1:11" ht="17.100000000000001" customHeight="1">
      <c r="A26" s="24"/>
      <c r="B26" s="22"/>
      <c r="C26" s="25" t="s">
        <v>148</v>
      </c>
      <c r="D26" s="26" t="s">
        <v>149</v>
      </c>
      <c r="E26" s="34">
        <v>152369917</v>
      </c>
      <c r="F26" s="34">
        <v>6605536</v>
      </c>
      <c r="G26" s="34">
        <v>474431942.31999993</v>
      </c>
      <c r="H26" s="34">
        <v>8650731.5299999993</v>
      </c>
      <c r="I26" s="34">
        <v>8648875.3300000001</v>
      </c>
      <c r="J26" s="34">
        <f t="shared" si="7"/>
        <v>1856.1999999992549</v>
      </c>
      <c r="K26" s="34">
        <v>0</v>
      </c>
    </row>
    <row r="27" spans="1:11" ht="17.100000000000001" customHeight="1">
      <c r="A27" s="24"/>
      <c r="B27" s="22"/>
      <c r="C27" s="25" t="s">
        <v>150</v>
      </c>
      <c r="D27" s="26" t="s">
        <v>151</v>
      </c>
      <c r="E27" s="34">
        <v>673304299</v>
      </c>
      <c r="F27" s="34">
        <v>345829629</v>
      </c>
      <c r="G27" s="34">
        <v>1585176713.0700002</v>
      </c>
      <c r="H27" s="34">
        <v>256639700.43000004</v>
      </c>
      <c r="I27" s="34">
        <v>256639693.93000007</v>
      </c>
      <c r="J27" s="34">
        <f t="shared" si="7"/>
        <v>6.4999999701976776</v>
      </c>
      <c r="K27" s="34">
        <v>0</v>
      </c>
    </row>
    <row r="28" spans="1:11" ht="24" customHeight="1">
      <c r="A28" s="24"/>
      <c r="B28" s="22"/>
      <c r="C28" s="25" t="s">
        <v>152</v>
      </c>
      <c r="D28" s="26" t="s">
        <v>153</v>
      </c>
      <c r="E28" s="34">
        <v>1457489779</v>
      </c>
      <c r="F28" s="34">
        <v>1729968</v>
      </c>
      <c r="G28" s="34">
        <v>1435823699.3500004</v>
      </c>
      <c r="H28" s="34">
        <v>5877489.7000000002</v>
      </c>
      <c r="I28" s="34">
        <v>5877043.75</v>
      </c>
      <c r="J28" s="34">
        <f t="shared" si="7"/>
        <v>445.95000000018626</v>
      </c>
      <c r="K28" s="34">
        <v>0</v>
      </c>
    </row>
    <row r="29" spans="1:11" ht="17.100000000000001" customHeight="1">
      <c r="A29" s="24"/>
      <c r="B29" s="22"/>
      <c r="C29" s="25" t="s">
        <v>154</v>
      </c>
      <c r="D29" s="26" t="s">
        <v>155</v>
      </c>
      <c r="E29" s="34">
        <v>105106098</v>
      </c>
      <c r="F29" s="34">
        <v>279296</v>
      </c>
      <c r="G29" s="34">
        <v>120671318.44</v>
      </c>
      <c r="H29" s="34">
        <v>4588.8</v>
      </c>
      <c r="I29" s="34">
        <v>4588.8</v>
      </c>
      <c r="J29" s="34">
        <f t="shared" si="7"/>
        <v>0</v>
      </c>
      <c r="K29" s="34">
        <v>0</v>
      </c>
    </row>
    <row r="30" spans="1:11" ht="17.100000000000001" customHeight="1">
      <c r="A30" s="24"/>
      <c r="B30" s="22"/>
      <c r="C30" s="25" t="s">
        <v>156</v>
      </c>
      <c r="D30" s="26" t="s">
        <v>157</v>
      </c>
      <c r="E30" s="34">
        <v>583474314</v>
      </c>
      <c r="F30" s="34">
        <v>106883676</v>
      </c>
      <c r="G30" s="34">
        <v>512894200.45999998</v>
      </c>
      <c r="H30" s="34">
        <v>42491497.69000002</v>
      </c>
      <c r="I30" s="34">
        <v>31679619.27999999</v>
      </c>
      <c r="J30" s="34">
        <f t="shared" si="7"/>
        <v>10811878.41000003</v>
      </c>
      <c r="K30" s="34">
        <v>0</v>
      </c>
    </row>
    <row r="31" spans="1:11" ht="17.100000000000001" customHeight="1">
      <c r="A31" s="24"/>
      <c r="B31" s="25" t="s">
        <v>158</v>
      </c>
      <c r="C31" s="68" t="s">
        <v>159</v>
      </c>
      <c r="D31" s="68"/>
      <c r="E31" s="34">
        <f>SUM(E32:E40)</f>
        <v>3099060374</v>
      </c>
      <c r="F31" s="34">
        <f t="shared" ref="F31:K31" si="8">SUM(F32:F40)</f>
        <v>873954949</v>
      </c>
      <c r="G31" s="34">
        <f t="shared" si="8"/>
        <v>5402289919.5500002</v>
      </c>
      <c r="H31" s="34">
        <f t="shared" si="8"/>
        <v>1125555068.8799999</v>
      </c>
      <c r="I31" s="34">
        <f t="shared" si="8"/>
        <v>1117254441.0700002</v>
      </c>
      <c r="J31" s="34">
        <f t="shared" si="8"/>
        <v>8300627.8099999959</v>
      </c>
      <c r="K31" s="34">
        <f t="shared" si="8"/>
        <v>0</v>
      </c>
    </row>
    <row r="32" spans="1:11" ht="17.100000000000001" customHeight="1">
      <c r="A32" s="24"/>
      <c r="B32" s="22"/>
      <c r="C32" s="25" t="s">
        <v>160</v>
      </c>
      <c r="D32" s="26" t="s">
        <v>161</v>
      </c>
      <c r="E32" s="34">
        <v>346424772</v>
      </c>
      <c r="F32" s="34">
        <v>139673301</v>
      </c>
      <c r="G32" s="34">
        <v>473067336.24000001</v>
      </c>
      <c r="H32" s="34">
        <v>167489121.97</v>
      </c>
      <c r="I32" s="34">
        <v>167449974.70000002</v>
      </c>
      <c r="J32" s="34">
        <f t="shared" ref="J32:J40" si="9">+H32-I32</f>
        <v>39147.269999980927</v>
      </c>
      <c r="K32" s="34">
        <v>0</v>
      </c>
    </row>
    <row r="33" spans="1:11" ht="17.100000000000001" customHeight="1">
      <c r="A33" s="24"/>
      <c r="B33" s="22"/>
      <c r="C33" s="25" t="s">
        <v>162</v>
      </c>
      <c r="D33" s="26" t="s">
        <v>163</v>
      </c>
      <c r="E33" s="34">
        <v>53269151</v>
      </c>
      <c r="F33" s="34">
        <v>8618728</v>
      </c>
      <c r="G33" s="34">
        <v>139582240.19999999</v>
      </c>
      <c r="H33" s="34">
        <v>7464862.0700000003</v>
      </c>
      <c r="I33" s="34">
        <v>7440567.71</v>
      </c>
      <c r="J33" s="34">
        <f t="shared" si="9"/>
        <v>24294.360000000335</v>
      </c>
      <c r="K33" s="34">
        <v>0</v>
      </c>
    </row>
    <row r="34" spans="1:11" ht="24" customHeight="1">
      <c r="A34" s="24"/>
      <c r="B34" s="22"/>
      <c r="C34" s="25" t="s">
        <v>164</v>
      </c>
      <c r="D34" s="26" t="s">
        <v>165</v>
      </c>
      <c r="E34" s="34">
        <v>680837942</v>
      </c>
      <c r="F34" s="34">
        <v>179870809</v>
      </c>
      <c r="G34" s="34">
        <v>999928182.16000009</v>
      </c>
      <c r="H34" s="34">
        <v>264785129.58000001</v>
      </c>
      <c r="I34" s="34">
        <v>261148447.80000001</v>
      </c>
      <c r="J34" s="34">
        <f t="shared" si="9"/>
        <v>3636681.7800000012</v>
      </c>
      <c r="K34" s="34">
        <v>0</v>
      </c>
    </row>
    <row r="35" spans="1:11" ht="17.100000000000001" customHeight="1">
      <c r="A35" s="24"/>
      <c r="B35" s="22"/>
      <c r="C35" s="25" t="s">
        <v>166</v>
      </c>
      <c r="D35" s="26" t="s">
        <v>167</v>
      </c>
      <c r="E35" s="34">
        <v>615477187</v>
      </c>
      <c r="F35" s="34">
        <v>312109914</v>
      </c>
      <c r="G35" s="34">
        <v>2201382265.4999995</v>
      </c>
      <c r="H35" s="34">
        <v>384796459.10000002</v>
      </c>
      <c r="I35" s="34">
        <v>384795880.79000002</v>
      </c>
      <c r="J35" s="34">
        <f t="shared" si="9"/>
        <v>578.31000000238419</v>
      </c>
      <c r="K35" s="34">
        <v>0</v>
      </c>
    </row>
    <row r="36" spans="1:11" ht="24" customHeight="1">
      <c r="A36" s="24"/>
      <c r="B36" s="22"/>
      <c r="C36" s="25" t="s">
        <v>168</v>
      </c>
      <c r="D36" s="26" t="s">
        <v>169</v>
      </c>
      <c r="E36" s="34">
        <v>1087135450</v>
      </c>
      <c r="F36" s="34">
        <v>124916244</v>
      </c>
      <c r="G36" s="34">
        <v>1218012556.3200002</v>
      </c>
      <c r="H36" s="34">
        <v>155165213.25000003</v>
      </c>
      <c r="I36" s="34">
        <v>151375951.45000002</v>
      </c>
      <c r="J36" s="34">
        <f t="shared" si="9"/>
        <v>3789261.8000000119</v>
      </c>
      <c r="K36" s="34">
        <v>0</v>
      </c>
    </row>
    <row r="37" spans="1:11" ht="17.100000000000001" customHeight="1">
      <c r="A37" s="24"/>
      <c r="B37" s="22"/>
      <c r="C37" s="25" t="s">
        <v>170</v>
      </c>
      <c r="D37" s="26" t="s">
        <v>171</v>
      </c>
      <c r="E37" s="34">
        <v>63328595</v>
      </c>
      <c r="F37" s="34">
        <v>0</v>
      </c>
      <c r="G37" s="34">
        <v>66308491</v>
      </c>
      <c r="H37" s="34">
        <v>81080</v>
      </c>
      <c r="I37" s="34">
        <v>81080</v>
      </c>
      <c r="J37" s="34">
        <f t="shared" si="9"/>
        <v>0</v>
      </c>
      <c r="K37" s="34">
        <v>0</v>
      </c>
    </row>
    <row r="38" spans="1:11" ht="17.100000000000001" customHeight="1">
      <c r="A38" s="24"/>
      <c r="B38" s="22"/>
      <c r="C38" s="25" t="s">
        <v>172</v>
      </c>
      <c r="D38" s="26" t="s">
        <v>173</v>
      </c>
      <c r="E38" s="34">
        <v>160430778</v>
      </c>
      <c r="F38" s="34">
        <v>78908855</v>
      </c>
      <c r="G38" s="34">
        <v>183975782.20000002</v>
      </c>
      <c r="H38" s="34">
        <v>75926697.040000007</v>
      </c>
      <c r="I38" s="34">
        <v>75767717.25</v>
      </c>
      <c r="J38" s="34">
        <f t="shared" si="9"/>
        <v>158979.79000000656</v>
      </c>
      <c r="K38" s="34">
        <v>0</v>
      </c>
    </row>
    <row r="39" spans="1:11" ht="17.100000000000001" customHeight="1">
      <c r="A39" s="24"/>
      <c r="B39" s="22"/>
      <c r="C39" s="25" t="s">
        <v>174</v>
      </c>
      <c r="D39" s="26" t="s">
        <v>175</v>
      </c>
      <c r="E39" s="34">
        <v>11735780</v>
      </c>
      <c r="F39" s="34">
        <v>6041234</v>
      </c>
      <c r="G39" s="34">
        <v>29437616</v>
      </c>
      <c r="H39" s="34">
        <v>25405443</v>
      </c>
      <c r="I39" s="34">
        <v>25305366</v>
      </c>
      <c r="J39" s="34">
        <f t="shared" si="9"/>
        <v>100077</v>
      </c>
      <c r="K39" s="34">
        <v>0</v>
      </c>
    </row>
    <row r="40" spans="1:11" ht="17.100000000000001" customHeight="1">
      <c r="A40" s="24"/>
      <c r="B40" s="22"/>
      <c r="C40" s="25" t="s">
        <v>176</v>
      </c>
      <c r="D40" s="26" t="s">
        <v>177</v>
      </c>
      <c r="E40" s="34">
        <v>80420719</v>
      </c>
      <c r="F40" s="34">
        <v>23815864</v>
      </c>
      <c r="G40" s="34">
        <v>90595449.929999992</v>
      </c>
      <c r="H40" s="34">
        <v>44441062.869999997</v>
      </c>
      <c r="I40" s="34">
        <v>43889455.370000005</v>
      </c>
      <c r="J40" s="34">
        <f t="shared" si="9"/>
        <v>551607.49999999255</v>
      </c>
      <c r="K40" s="34">
        <v>0</v>
      </c>
    </row>
    <row r="41" spans="1:11" ht="17.100000000000001" customHeight="1">
      <c r="A41" s="69" t="s">
        <v>178</v>
      </c>
      <c r="B41" s="69"/>
      <c r="C41" s="69"/>
      <c r="D41" s="69"/>
      <c r="E41" s="34">
        <f>+E42+E44</f>
        <v>231273198</v>
      </c>
      <c r="F41" s="34">
        <f t="shared" ref="F41:K41" si="10">+F42+F44</f>
        <v>61189021</v>
      </c>
      <c r="G41" s="34">
        <f t="shared" si="10"/>
        <v>265718255.80000001</v>
      </c>
      <c r="H41" s="34">
        <f t="shared" si="10"/>
        <v>79119110.140000015</v>
      </c>
      <c r="I41" s="34">
        <f t="shared" si="10"/>
        <v>78292951.100000009</v>
      </c>
      <c r="J41" s="34">
        <f t="shared" si="10"/>
        <v>826159.03999999911</v>
      </c>
      <c r="K41" s="34">
        <f t="shared" si="10"/>
        <v>0</v>
      </c>
    </row>
    <row r="42" spans="1:11" ht="17.100000000000001" customHeight="1">
      <c r="A42" s="24"/>
      <c r="B42" s="25" t="s">
        <v>158</v>
      </c>
      <c r="C42" s="68" t="s">
        <v>159</v>
      </c>
      <c r="D42" s="68"/>
      <c r="E42" s="34">
        <f>+E43</f>
        <v>8453241</v>
      </c>
      <c r="F42" s="34">
        <f t="shared" ref="F42:K42" si="11">+F43</f>
        <v>4576644</v>
      </c>
      <c r="G42" s="34">
        <f t="shared" si="11"/>
        <v>39895381.969999999</v>
      </c>
      <c r="H42" s="34">
        <f t="shared" si="11"/>
        <v>19950073.240000002</v>
      </c>
      <c r="I42" s="34">
        <f t="shared" si="11"/>
        <v>19950073.240000002</v>
      </c>
      <c r="J42" s="34">
        <f t="shared" si="11"/>
        <v>0</v>
      </c>
      <c r="K42" s="34">
        <f t="shared" si="11"/>
        <v>0</v>
      </c>
    </row>
    <row r="43" spans="1:11" ht="17.100000000000001" customHeight="1">
      <c r="A43" s="24"/>
      <c r="B43" s="22"/>
      <c r="C43" s="25" t="s">
        <v>176</v>
      </c>
      <c r="D43" s="26" t="s">
        <v>177</v>
      </c>
      <c r="E43" s="34">
        <v>8453241</v>
      </c>
      <c r="F43" s="34">
        <v>4576644</v>
      </c>
      <c r="G43" s="34">
        <v>39895381.969999999</v>
      </c>
      <c r="H43" s="34">
        <v>19950073.240000002</v>
      </c>
      <c r="I43" s="34">
        <v>19950073.240000002</v>
      </c>
      <c r="J43" s="34">
        <f>+H43-I43</f>
        <v>0</v>
      </c>
      <c r="K43" s="34">
        <v>0</v>
      </c>
    </row>
    <row r="44" spans="1:11" ht="17.100000000000001" customHeight="1">
      <c r="A44" s="24"/>
      <c r="B44" s="25" t="s">
        <v>179</v>
      </c>
      <c r="C44" s="68" t="s">
        <v>180</v>
      </c>
      <c r="D44" s="68"/>
      <c r="E44" s="34">
        <f t="shared" ref="E44:K44" si="12">SUM(E45:E46)</f>
        <v>222819957</v>
      </c>
      <c r="F44" s="34">
        <f t="shared" si="12"/>
        <v>56612377</v>
      </c>
      <c r="G44" s="34">
        <f t="shared" si="12"/>
        <v>225822873.83000001</v>
      </c>
      <c r="H44" s="34">
        <f t="shared" si="12"/>
        <v>59169036.900000006</v>
      </c>
      <c r="I44" s="34">
        <f t="shared" si="12"/>
        <v>58342877.860000007</v>
      </c>
      <c r="J44" s="34">
        <f t="shared" si="12"/>
        <v>826159.03999999911</v>
      </c>
      <c r="K44" s="34">
        <f t="shared" si="12"/>
        <v>0</v>
      </c>
    </row>
    <row r="45" spans="1:11" ht="17.100000000000001" customHeight="1">
      <c r="A45" s="24"/>
      <c r="B45" s="22"/>
      <c r="C45" s="25" t="s">
        <v>181</v>
      </c>
      <c r="D45" s="26" t="s">
        <v>182</v>
      </c>
      <c r="E45" s="34">
        <v>218257696</v>
      </c>
      <c r="F45" s="34">
        <v>53279700</v>
      </c>
      <c r="G45" s="34">
        <v>221257696</v>
      </c>
      <c r="H45" s="34">
        <v>56922507.770000003</v>
      </c>
      <c r="I45" s="34">
        <v>56096348.730000004</v>
      </c>
      <c r="J45" s="34">
        <f>+H45-I45</f>
        <v>826159.03999999911</v>
      </c>
      <c r="K45" s="34">
        <v>0</v>
      </c>
    </row>
    <row r="46" spans="1:11" ht="17.100000000000001" customHeight="1">
      <c r="A46" s="24"/>
      <c r="B46" s="22"/>
      <c r="C46" s="25" t="s">
        <v>183</v>
      </c>
      <c r="D46" s="26" t="s">
        <v>184</v>
      </c>
      <c r="E46" s="34">
        <v>4562261</v>
      </c>
      <c r="F46" s="34">
        <v>3332677</v>
      </c>
      <c r="G46" s="34">
        <v>4565177.83</v>
      </c>
      <c r="H46" s="34">
        <v>2246529.1300000004</v>
      </c>
      <c r="I46" s="34">
        <v>2246529.1300000004</v>
      </c>
      <c r="J46" s="34">
        <f>+H46-I46</f>
        <v>0</v>
      </c>
      <c r="K46" s="34">
        <v>0</v>
      </c>
    </row>
    <row r="47" spans="1:11" ht="21.95" customHeight="1">
      <c r="A47" s="65" t="s">
        <v>189</v>
      </c>
      <c r="B47" s="65"/>
      <c r="C47" s="65"/>
      <c r="D47" s="65"/>
      <c r="E47" s="33">
        <f>+E48</f>
        <v>27000000000</v>
      </c>
      <c r="F47" s="33">
        <f t="shared" ref="F47:K47" si="13">+F48</f>
        <v>3772161843</v>
      </c>
      <c r="G47" s="33">
        <f t="shared" si="13"/>
        <v>23471767900.800003</v>
      </c>
      <c r="H47" s="33">
        <f t="shared" si="13"/>
        <v>3986660087.8899999</v>
      </c>
      <c r="I47" s="33">
        <f t="shared" si="13"/>
        <v>3592067038.3999996</v>
      </c>
      <c r="J47" s="33">
        <f t="shared" si="13"/>
        <v>362904159.49000025</v>
      </c>
      <c r="K47" s="33">
        <f t="shared" si="13"/>
        <v>31688890</v>
      </c>
    </row>
    <row r="48" spans="1:11" ht="17.100000000000001" customHeight="1">
      <c r="A48" s="69" t="s">
        <v>190</v>
      </c>
      <c r="B48" s="69"/>
      <c r="C48" s="69"/>
      <c r="D48" s="69"/>
      <c r="E48" s="34">
        <f>+E49+E53+E55</f>
        <v>27000000000</v>
      </c>
      <c r="F48" s="34">
        <f t="shared" ref="F48:K48" si="14">+F49+F53+F55</f>
        <v>3772161843</v>
      </c>
      <c r="G48" s="34">
        <f t="shared" si="14"/>
        <v>23471767900.800003</v>
      </c>
      <c r="H48" s="34">
        <f t="shared" si="14"/>
        <v>3986660087.8899999</v>
      </c>
      <c r="I48" s="34">
        <f t="shared" si="14"/>
        <v>3592067038.3999996</v>
      </c>
      <c r="J48" s="34">
        <f t="shared" si="14"/>
        <v>362904159.49000025</v>
      </c>
      <c r="K48" s="34">
        <f t="shared" si="14"/>
        <v>31688890</v>
      </c>
    </row>
    <row r="49" spans="1:11" ht="17.100000000000001" customHeight="1">
      <c r="A49" s="24"/>
      <c r="B49" s="25" t="s">
        <v>191</v>
      </c>
      <c r="C49" s="68" t="s">
        <v>192</v>
      </c>
      <c r="D49" s="68"/>
      <c r="E49" s="34">
        <f t="shared" ref="E49:K49" si="15">SUM(E50:E52)</f>
        <v>0</v>
      </c>
      <c r="F49" s="34">
        <f t="shared" si="15"/>
        <v>0</v>
      </c>
      <c r="G49" s="34">
        <f t="shared" si="15"/>
        <v>3347965466.6700001</v>
      </c>
      <c r="H49" s="34">
        <f t="shared" si="15"/>
        <v>1195555893.5799999</v>
      </c>
      <c r="I49" s="34">
        <f t="shared" si="15"/>
        <v>1195555893.5799999</v>
      </c>
      <c r="J49" s="34">
        <f t="shared" si="15"/>
        <v>0</v>
      </c>
      <c r="K49" s="34">
        <f t="shared" si="15"/>
        <v>0</v>
      </c>
    </row>
    <row r="50" spans="1:11" ht="17.100000000000001" customHeight="1">
      <c r="A50" s="24"/>
      <c r="B50" s="22"/>
      <c r="C50" s="25" t="s">
        <v>193</v>
      </c>
      <c r="D50" s="26" t="s">
        <v>194</v>
      </c>
      <c r="E50" s="34">
        <v>0</v>
      </c>
      <c r="F50" s="34">
        <v>0</v>
      </c>
      <c r="G50" s="34">
        <v>49200</v>
      </c>
      <c r="H50" s="34">
        <v>0</v>
      </c>
      <c r="I50" s="34">
        <v>0</v>
      </c>
      <c r="J50" s="34">
        <f>+H50-I50</f>
        <v>0</v>
      </c>
      <c r="K50" s="34">
        <v>0</v>
      </c>
    </row>
    <row r="51" spans="1:11" ht="17.100000000000001" customHeight="1">
      <c r="A51" s="24"/>
      <c r="B51" s="22"/>
      <c r="C51" s="25" t="s">
        <v>195</v>
      </c>
      <c r="D51" s="26" t="s">
        <v>196</v>
      </c>
      <c r="E51" s="34">
        <v>0</v>
      </c>
      <c r="F51" s="34">
        <v>0</v>
      </c>
      <c r="G51" s="34">
        <v>693258013.87</v>
      </c>
      <c r="H51" s="34">
        <v>693258013.87</v>
      </c>
      <c r="I51" s="34">
        <v>693258013.87</v>
      </c>
      <c r="J51" s="34">
        <f>+H51-I51</f>
        <v>0</v>
      </c>
      <c r="K51" s="34">
        <v>0</v>
      </c>
    </row>
    <row r="52" spans="1:11" ht="17.100000000000001" customHeight="1">
      <c r="A52" s="24"/>
      <c r="B52" s="22"/>
      <c r="C52" s="25" t="s">
        <v>197</v>
      </c>
      <c r="D52" s="26" t="s">
        <v>198</v>
      </c>
      <c r="E52" s="34">
        <v>0</v>
      </c>
      <c r="F52" s="34">
        <v>0</v>
      </c>
      <c r="G52" s="34">
        <v>2654658252.8000002</v>
      </c>
      <c r="H52" s="34">
        <v>502297879.70999998</v>
      </c>
      <c r="I52" s="34">
        <v>502297879.70999998</v>
      </c>
      <c r="J52" s="34">
        <f>+H52-I52</f>
        <v>0</v>
      </c>
      <c r="K52" s="34">
        <v>0</v>
      </c>
    </row>
    <row r="53" spans="1:11" ht="17.100000000000001" customHeight="1">
      <c r="A53" s="24"/>
      <c r="B53" s="25" t="s">
        <v>199</v>
      </c>
      <c r="C53" s="68" t="s">
        <v>200</v>
      </c>
      <c r="D53" s="68"/>
      <c r="E53" s="34">
        <f>SUM(E54)</f>
        <v>22058459983</v>
      </c>
      <c r="F53" s="34">
        <f t="shared" ref="F53:K53" si="16">SUM(F54)</f>
        <v>3007324063</v>
      </c>
      <c r="G53" s="34">
        <f t="shared" si="16"/>
        <v>18371623548.130001</v>
      </c>
      <c r="H53" s="34">
        <f t="shared" si="16"/>
        <v>2759415304.3099999</v>
      </c>
      <c r="I53" s="34">
        <f t="shared" si="16"/>
        <v>2396511144.8199997</v>
      </c>
      <c r="J53" s="34">
        <f t="shared" si="16"/>
        <v>362904159.49000025</v>
      </c>
      <c r="K53" s="34">
        <f t="shared" si="16"/>
        <v>0</v>
      </c>
    </row>
    <row r="54" spans="1:11" ht="17.100000000000001" customHeight="1">
      <c r="A54" s="24"/>
      <c r="B54" s="22"/>
      <c r="C54" s="25" t="s">
        <v>201</v>
      </c>
      <c r="D54" s="26" t="s">
        <v>202</v>
      </c>
      <c r="E54" s="34">
        <v>22058459983</v>
      </c>
      <c r="F54" s="34">
        <v>3007324063</v>
      </c>
      <c r="G54" s="34">
        <v>18371623548.130001</v>
      </c>
      <c r="H54" s="34">
        <v>2759415304.3099999</v>
      </c>
      <c r="I54" s="34">
        <v>2396511144.8199997</v>
      </c>
      <c r="J54" s="34">
        <f>+H54-I54</f>
        <v>362904159.49000025</v>
      </c>
      <c r="K54" s="34">
        <v>0</v>
      </c>
    </row>
    <row r="55" spans="1:11" ht="17.100000000000001" customHeight="1">
      <c r="A55" s="24"/>
      <c r="B55" s="25" t="s">
        <v>185</v>
      </c>
      <c r="C55" s="68" t="s">
        <v>186</v>
      </c>
      <c r="D55" s="68"/>
      <c r="E55" s="34">
        <f>+E56</f>
        <v>4941540017</v>
      </c>
      <c r="F55" s="34">
        <f t="shared" ref="F55:K55" si="17">+F56</f>
        <v>764837780</v>
      </c>
      <c r="G55" s="34">
        <f t="shared" si="17"/>
        <v>1752178886</v>
      </c>
      <c r="H55" s="34">
        <f t="shared" si="17"/>
        <v>31688890</v>
      </c>
      <c r="I55" s="34">
        <f t="shared" si="17"/>
        <v>0</v>
      </c>
      <c r="J55" s="34">
        <f t="shared" si="17"/>
        <v>0</v>
      </c>
      <c r="K55" s="34">
        <f t="shared" si="17"/>
        <v>31688890</v>
      </c>
    </row>
    <row r="56" spans="1:11" ht="24" customHeight="1">
      <c r="A56" s="24"/>
      <c r="B56" s="22"/>
      <c r="C56" s="25" t="s">
        <v>187</v>
      </c>
      <c r="D56" s="26" t="s">
        <v>188</v>
      </c>
      <c r="E56" s="34">
        <v>4941540017</v>
      </c>
      <c r="F56" s="34">
        <v>764837780</v>
      </c>
      <c r="G56" s="34">
        <v>1752178886</v>
      </c>
      <c r="H56" s="34">
        <v>31688890</v>
      </c>
      <c r="I56" s="34">
        <v>0</v>
      </c>
      <c r="J56" s="34">
        <f>+H56-I56-K56</f>
        <v>0</v>
      </c>
      <c r="K56" s="34">
        <v>31688890</v>
      </c>
    </row>
    <row r="57" spans="1:11" ht="0.95" customHeight="1">
      <c r="A57" s="75"/>
      <c r="B57" s="75"/>
      <c r="C57" s="75"/>
      <c r="D57" s="75"/>
      <c r="E57" s="75"/>
      <c r="F57" s="75"/>
      <c r="G57" s="75"/>
      <c r="H57" s="75"/>
      <c r="I57" s="75"/>
      <c r="J57" s="75"/>
      <c r="K57" s="75"/>
    </row>
    <row r="58" spans="1:11" ht="41.1" customHeight="1">
      <c r="A58" s="22"/>
      <c r="B58" s="70" t="s">
        <v>210</v>
      </c>
      <c r="C58" s="70"/>
      <c r="D58" s="70"/>
      <c r="E58" s="70"/>
      <c r="F58" s="70"/>
      <c r="G58" s="70"/>
      <c r="H58" s="70"/>
      <c r="I58" s="70"/>
      <c r="J58" s="70"/>
      <c r="K58" s="70"/>
    </row>
    <row r="59" spans="1:11" ht="30" customHeight="1">
      <c r="A59" s="22"/>
      <c r="B59" s="22"/>
      <c r="C59" s="22"/>
      <c r="D59" s="22"/>
      <c r="E59" s="32"/>
      <c r="F59" s="22"/>
      <c r="G59" s="22"/>
      <c r="H59" s="22"/>
      <c r="I59" s="22"/>
      <c r="J59" s="22"/>
      <c r="K59" s="22"/>
    </row>
  </sheetData>
  <mergeCells count="30">
    <mergeCell ref="B58:K58"/>
    <mergeCell ref="E7:K7"/>
    <mergeCell ref="E8:F8"/>
    <mergeCell ref="G8:H8"/>
    <mergeCell ref="J8:J9"/>
    <mergeCell ref="K8:K9"/>
    <mergeCell ref="I8:I9"/>
    <mergeCell ref="C49:D49"/>
    <mergeCell ref="C53:D53"/>
    <mergeCell ref="C55:D55"/>
    <mergeCell ref="A57:K57"/>
    <mergeCell ref="C42:D42"/>
    <mergeCell ref="C44:D44"/>
    <mergeCell ref="A47:D47"/>
    <mergeCell ref="A48:D48"/>
    <mergeCell ref="A12:D12"/>
    <mergeCell ref="C13:D13"/>
    <mergeCell ref="A20:D20"/>
    <mergeCell ref="C21:D21"/>
    <mergeCell ref="C31:D31"/>
    <mergeCell ref="A41:D41"/>
    <mergeCell ref="C8:D8"/>
    <mergeCell ref="A10:D10"/>
    <mergeCell ref="A11:D11"/>
    <mergeCell ref="A1:K1"/>
    <mergeCell ref="A2:K2"/>
    <mergeCell ref="A3:K3"/>
    <mergeCell ref="A4:K4"/>
    <mergeCell ref="A5:K5"/>
    <mergeCell ref="A7:D7"/>
  </mergeCells>
  <printOptions horizontalCentered="1"/>
  <pageMargins left="0.35433070866141736" right="0.35433070866141736" top="0.27559055118110237" bottom="0.23622047244094491" header="0" footer="0"/>
  <pageSetup scale="92" fitToHeight="2" pageOrder="overThenDown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zoomScale="140" zoomScaleNormal="140" zoomScaleSheetLayoutView="106" workbookViewId="0">
      <selection activeCell="K41" sqref="K41"/>
    </sheetView>
  </sheetViews>
  <sheetFormatPr baseColWidth="10" defaultColWidth="9.140625" defaultRowHeight="17.25"/>
  <cols>
    <col min="1" max="1" width="24.5703125" style="2" customWidth="1"/>
    <col min="2" max="3" width="11.7109375" style="2" customWidth="1"/>
    <col min="4" max="5" width="12.28515625" style="2" customWidth="1"/>
    <col min="6" max="6" width="11.7109375" style="2" hidden="1" customWidth="1"/>
    <col min="7" max="8" width="11.85546875" style="2" customWidth="1"/>
    <col min="9" max="9" width="13.7109375" style="2" customWidth="1"/>
    <col min="10" max="16384" width="9.140625" style="2"/>
  </cols>
  <sheetData>
    <row r="1" spans="1:9" ht="12" customHeight="1">
      <c r="A1" s="55" t="s">
        <v>3</v>
      </c>
      <c r="B1" s="55"/>
      <c r="C1" s="55"/>
      <c r="D1" s="55"/>
      <c r="E1" s="55"/>
      <c r="F1" s="55"/>
      <c r="G1" s="55"/>
      <c r="H1" s="55"/>
      <c r="I1" s="55"/>
    </row>
    <row r="2" spans="1:9" ht="12" customHeight="1">
      <c r="A2" s="55" t="s">
        <v>50</v>
      </c>
      <c r="B2" s="55"/>
      <c r="C2" s="55"/>
      <c r="D2" s="55"/>
      <c r="E2" s="55"/>
      <c r="F2" s="55"/>
      <c r="G2" s="55"/>
      <c r="H2" s="55"/>
      <c r="I2" s="55"/>
    </row>
    <row r="3" spans="1:9" ht="12" customHeight="1">
      <c r="A3" s="55" t="s">
        <v>204</v>
      </c>
      <c r="B3" s="55"/>
      <c r="C3" s="55"/>
      <c r="D3" s="55"/>
      <c r="E3" s="55"/>
      <c r="F3" s="55"/>
      <c r="G3" s="55"/>
      <c r="H3" s="55"/>
      <c r="I3" s="55"/>
    </row>
    <row r="4" spans="1:9" ht="12" customHeight="1">
      <c r="A4" s="55" t="s">
        <v>4</v>
      </c>
      <c r="B4" s="55"/>
      <c r="C4" s="55"/>
      <c r="D4" s="55"/>
      <c r="E4" s="55"/>
      <c r="F4" s="55"/>
      <c r="G4" s="55"/>
      <c r="H4" s="55"/>
      <c r="I4" s="55"/>
    </row>
    <row r="5" spans="1:9" ht="12" customHeight="1">
      <c r="A5" s="55" t="s">
        <v>52</v>
      </c>
      <c r="B5" s="55"/>
      <c r="C5" s="55"/>
      <c r="D5" s="55"/>
      <c r="E5" s="55"/>
      <c r="F5" s="55"/>
      <c r="G5" s="55"/>
      <c r="H5" s="55"/>
      <c r="I5" s="55"/>
    </row>
    <row r="6" spans="1:9" ht="0.95" customHeight="1">
      <c r="A6" s="1"/>
      <c r="B6" s="1"/>
      <c r="C6" s="1"/>
      <c r="D6" s="1"/>
      <c r="E6" s="1"/>
      <c r="F6" s="1"/>
      <c r="G6" s="1"/>
      <c r="H6" s="1"/>
      <c r="I6" s="1"/>
    </row>
    <row r="7" spans="1:9" ht="15" customHeight="1">
      <c r="A7" s="59" t="s">
        <v>14</v>
      </c>
      <c r="B7" s="60" t="s">
        <v>11</v>
      </c>
      <c r="C7" s="61"/>
      <c r="D7" s="61"/>
      <c r="E7" s="61"/>
      <c r="F7" s="61"/>
      <c r="G7" s="61"/>
      <c r="H7" s="61"/>
      <c r="I7" s="62"/>
    </row>
    <row r="8" spans="1:9" ht="15" customHeight="1">
      <c r="A8" s="59"/>
      <c r="B8" s="59" t="s">
        <v>5</v>
      </c>
      <c r="C8" s="63"/>
      <c r="D8" s="59" t="s">
        <v>8</v>
      </c>
      <c r="E8" s="63"/>
      <c r="F8" s="3"/>
      <c r="G8" s="56" t="s">
        <v>2</v>
      </c>
      <c r="H8" s="56" t="s">
        <v>9</v>
      </c>
      <c r="I8" s="56" t="s">
        <v>54</v>
      </c>
    </row>
    <row r="9" spans="1:9">
      <c r="A9" s="59"/>
      <c r="B9" s="4" t="s">
        <v>6</v>
      </c>
      <c r="C9" s="4" t="s">
        <v>7</v>
      </c>
      <c r="D9" s="4" t="s">
        <v>6</v>
      </c>
      <c r="E9" s="4" t="s">
        <v>7</v>
      </c>
      <c r="F9" s="5" t="s">
        <v>55</v>
      </c>
      <c r="G9" s="57"/>
      <c r="H9" s="57"/>
      <c r="I9" s="57"/>
    </row>
    <row r="10" spans="1:9">
      <c r="A10" s="17" t="s">
        <v>15</v>
      </c>
      <c r="B10" s="10">
        <v>184846311</v>
      </c>
      <c r="C10" s="10">
        <v>45914288</v>
      </c>
      <c r="D10" s="11">
        <v>170497564.74000001</v>
      </c>
      <c r="E10" s="11">
        <v>51717277.319999993</v>
      </c>
      <c r="F10" s="11">
        <v>9000201879.7300072</v>
      </c>
      <c r="G10" s="11">
        <v>49862555.689999998</v>
      </c>
      <c r="H10" s="11">
        <f>+E10-G10</f>
        <v>1854721.6299999952</v>
      </c>
      <c r="I10" s="11">
        <f>+E10-G10-H10</f>
        <v>0</v>
      </c>
    </row>
    <row r="11" spans="1:9">
      <c r="A11" s="17" t="s">
        <v>16</v>
      </c>
      <c r="B11" s="10">
        <v>103897273</v>
      </c>
      <c r="C11" s="10">
        <v>25537064</v>
      </c>
      <c r="D11" s="11">
        <v>108825523.27000001</v>
      </c>
      <c r="E11" s="11">
        <v>32750738.439999998</v>
      </c>
      <c r="F11" s="11"/>
      <c r="G11" s="11">
        <v>31444002.579999998</v>
      </c>
      <c r="H11" s="11">
        <f t="shared" ref="H11:H44" si="0">+E11-G11</f>
        <v>1306735.8599999994</v>
      </c>
      <c r="I11" s="11">
        <f t="shared" ref="I11:I44" si="1">+E11-G11-H11</f>
        <v>0</v>
      </c>
    </row>
    <row r="12" spans="1:9">
      <c r="A12" s="17" t="s">
        <v>17</v>
      </c>
      <c r="B12" s="10">
        <v>17303309</v>
      </c>
      <c r="C12" s="10">
        <v>4267070</v>
      </c>
      <c r="D12" s="11">
        <v>16971488.159999996</v>
      </c>
      <c r="E12" s="11">
        <v>4749463.76</v>
      </c>
      <c r="F12" s="11"/>
      <c r="G12" s="11">
        <v>4498779.84</v>
      </c>
      <c r="H12" s="11">
        <f t="shared" si="0"/>
        <v>250683.91999999993</v>
      </c>
      <c r="I12" s="11">
        <f t="shared" si="1"/>
        <v>0</v>
      </c>
    </row>
    <row r="13" spans="1:9">
      <c r="A13" s="17" t="s">
        <v>18</v>
      </c>
      <c r="B13" s="10">
        <v>13309353</v>
      </c>
      <c r="C13" s="10">
        <v>3275923</v>
      </c>
      <c r="D13" s="11">
        <v>11099646.440000001</v>
      </c>
      <c r="E13" s="11">
        <v>2430439.17</v>
      </c>
      <c r="F13" s="11"/>
      <c r="G13" s="11">
        <v>2245365.54</v>
      </c>
      <c r="H13" s="11">
        <f t="shared" si="0"/>
        <v>185073.62999999989</v>
      </c>
      <c r="I13" s="11">
        <f t="shared" si="1"/>
        <v>0</v>
      </c>
    </row>
    <row r="14" spans="1:9">
      <c r="A14" s="17" t="s">
        <v>19</v>
      </c>
      <c r="B14" s="10">
        <v>1318752333</v>
      </c>
      <c r="C14" s="10">
        <v>292166908</v>
      </c>
      <c r="D14" s="11">
        <v>1461747739.27</v>
      </c>
      <c r="E14" s="11">
        <v>333777963.86000007</v>
      </c>
      <c r="F14" s="11"/>
      <c r="G14" s="11">
        <v>329557400.35000002</v>
      </c>
      <c r="H14" s="11">
        <f t="shared" si="0"/>
        <v>4220563.5100000501</v>
      </c>
      <c r="I14" s="11">
        <f t="shared" si="1"/>
        <v>0</v>
      </c>
    </row>
    <row r="15" spans="1:9">
      <c r="A15" s="17" t="s">
        <v>20</v>
      </c>
      <c r="B15" s="10">
        <v>31085260</v>
      </c>
      <c r="C15" s="10">
        <v>5911481</v>
      </c>
      <c r="D15" s="11">
        <v>29019996.700000003</v>
      </c>
      <c r="E15" s="11">
        <v>7215737.4700000007</v>
      </c>
      <c r="F15" s="11"/>
      <c r="G15" s="11">
        <v>6822024.25</v>
      </c>
      <c r="H15" s="11">
        <f t="shared" si="0"/>
        <v>393713.22000000067</v>
      </c>
      <c r="I15" s="11">
        <f t="shared" si="1"/>
        <v>0</v>
      </c>
    </row>
    <row r="16" spans="1:9">
      <c r="A16" s="17" t="s">
        <v>21</v>
      </c>
      <c r="B16" s="10">
        <v>12138837209</v>
      </c>
      <c r="C16" s="10">
        <v>3130865624</v>
      </c>
      <c r="D16" s="11">
        <v>12687296775.86001</v>
      </c>
      <c r="E16" s="11">
        <v>4026011300.6099977</v>
      </c>
      <c r="F16" s="11"/>
      <c r="G16" s="11">
        <v>3971613198.2299986</v>
      </c>
      <c r="H16" s="11">
        <f t="shared" si="0"/>
        <v>54398102.379999161</v>
      </c>
      <c r="I16" s="11">
        <f t="shared" si="1"/>
        <v>0</v>
      </c>
    </row>
    <row r="17" spans="1:9">
      <c r="A17" s="17" t="s">
        <v>22</v>
      </c>
      <c r="B17" s="10">
        <v>1511176683</v>
      </c>
      <c r="C17" s="10">
        <v>382470776</v>
      </c>
      <c r="D17" s="11">
        <v>1300364741.98</v>
      </c>
      <c r="E17" s="11">
        <v>468977365.0800001</v>
      </c>
      <c r="F17" s="11"/>
      <c r="G17" s="11">
        <v>464858821.43000007</v>
      </c>
      <c r="H17" s="11">
        <f t="shared" si="0"/>
        <v>4118543.6500000358</v>
      </c>
      <c r="I17" s="11">
        <f t="shared" si="1"/>
        <v>0</v>
      </c>
    </row>
    <row r="18" spans="1:9">
      <c r="A18" s="17" t="s">
        <v>23</v>
      </c>
      <c r="B18" s="10">
        <v>55766389</v>
      </c>
      <c r="C18" s="10">
        <v>14109954</v>
      </c>
      <c r="D18" s="11">
        <v>51400882.920000009</v>
      </c>
      <c r="E18" s="11">
        <v>16864128.809999995</v>
      </c>
      <c r="F18" s="11"/>
      <c r="G18" s="11">
        <v>16125143.339999996</v>
      </c>
      <c r="H18" s="11">
        <f t="shared" si="0"/>
        <v>738985.46999999881</v>
      </c>
      <c r="I18" s="11">
        <f t="shared" si="1"/>
        <v>0</v>
      </c>
    </row>
    <row r="19" spans="1:9">
      <c r="A19" s="17" t="s">
        <v>24</v>
      </c>
      <c r="B19" s="10">
        <v>630495258</v>
      </c>
      <c r="C19" s="10">
        <v>271584255</v>
      </c>
      <c r="D19" s="11">
        <v>709320992.04000008</v>
      </c>
      <c r="E19" s="11">
        <v>317945392.51999992</v>
      </c>
      <c r="F19" s="11"/>
      <c r="G19" s="11">
        <v>312873606.63</v>
      </c>
      <c r="H19" s="11">
        <f t="shared" si="0"/>
        <v>5071785.8899999261</v>
      </c>
      <c r="I19" s="11">
        <f t="shared" si="1"/>
        <v>0</v>
      </c>
    </row>
    <row r="20" spans="1:9">
      <c r="A20" s="17" t="s">
        <v>25</v>
      </c>
      <c r="B20" s="10">
        <v>600657057</v>
      </c>
      <c r="C20" s="10">
        <v>149980431</v>
      </c>
      <c r="D20" s="11">
        <v>568557501.80999994</v>
      </c>
      <c r="E20" s="11">
        <v>199874775.29000002</v>
      </c>
      <c r="F20" s="11"/>
      <c r="G20" s="11">
        <v>195757359.94</v>
      </c>
      <c r="H20" s="11">
        <f t="shared" si="0"/>
        <v>4117415.3500000238</v>
      </c>
      <c r="I20" s="11">
        <f t="shared" si="1"/>
        <v>0</v>
      </c>
    </row>
    <row r="21" spans="1:9">
      <c r="A21" s="17" t="s">
        <v>26</v>
      </c>
      <c r="B21" s="10">
        <v>7690540239</v>
      </c>
      <c r="C21" s="10">
        <v>1545252063</v>
      </c>
      <c r="D21" s="11">
        <v>7052227047.5100012</v>
      </c>
      <c r="E21" s="11">
        <v>599558874.08000016</v>
      </c>
      <c r="F21" s="11"/>
      <c r="G21" s="11">
        <v>284977072.1099999</v>
      </c>
      <c r="H21" s="11">
        <f t="shared" si="0"/>
        <v>314581801.97000027</v>
      </c>
      <c r="I21" s="11">
        <f t="shared" si="1"/>
        <v>0</v>
      </c>
    </row>
    <row r="22" spans="1:9">
      <c r="A22" s="17" t="s">
        <v>27</v>
      </c>
      <c r="B22" s="10">
        <v>189530734</v>
      </c>
      <c r="C22" s="10">
        <v>26950832</v>
      </c>
      <c r="D22" s="11">
        <v>166198653.02999997</v>
      </c>
      <c r="E22" s="11">
        <v>35013827.509999998</v>
      </c>
      <c r="F22" s="11"/>
      <c r="G22" s="11">
        <v>33945439.299999997</v>
      </c>
      <c r="H22" s="11">
        <f t="shared" si="0"/>
        <v>1068388.2100000009</v>
      </c>
      <c r="I22" s="11">
        <f t="shared" si="1"/>
        <v>0</v>
      </c>
    </row>
    <row r="23" spans="1:9">
      <c r="A23" s="17" t="s">
        <v>28</v>
      </c>
      <c r="B23" s="10">
        <v>13793242</v>
      </c>
      <c r="C23" s="10">
        <v>3533037</v>
      </c>
      <c r="D23" s="11">
        <v>12237592.120000001</v>
      </c>
      <c r="E23" s="11">
        <v>3876314.04</v>
      </c>
      <c r="F23" s="11"/>
      <c r="G23" s="11">
        <v>3670296.7300000004</v>
      </c>
      <c r="H23" s="11">
        <f t="shared" si="0"/>
        <v>206017.30999999959</v>
      </c>
      <c r="I23" s="11">
        <f t="shared" si="1"/>
        <v>0</v>
      </c>
    </row>
    <row r="24" spans="1:9">
      <c r="A24" s="17" t="s">
        <v>29</v>
      </c>
      <c r="B24" s="10">
        <v>40144300</v>
      </c>
      <c r="C24" s="10">
        <v>11467581</v>
      </c>
      <c r="D24" s="11">
        <v>32550536.159999996</v>
      </c>
      <c r="E24" s="11">
        <v>8828924.0200000014</v>
      </c>
      <c r="F24" s="11"/>
      <c r="G24" s="11">
        <v>8363108.4200000009</v>
      </c>
      <c r="H24" s="11">
        <f t="shared" si="0"/>
        <v>465815.60000000056</v>
      </c>
      <c r="I24" s="11">
        <f t="shared" si="1"/>
        <v>0</v>
      </c>
    </row>
    <row r="25" spans="1:9">
      <c r="A25" s="17" t="s">
        <v>30</v>
      </c>
      <c r="B25" s="10">
        <v>1601625200</v>
      </c>
      <c r="C25" s="10">
        <v>344514860</v>
      </c>
      <c r="D25" s="11">
        <v>2991111808.1799998</v>
      </c>
      <c r="E25" s="11">
        <v>649933040.75999999</v>
      </c>
      <c r="F25" s="11"/>
      <c r="G25" s="11">
        <v>627018191.78999996</v>
      </c>
      <c r="H25" s="11">
        <f t="shared" si="0"/>
        <v>22914848.970000029</v>
      </c>
      <c r="I25" s="11">
        <f t="shared" si="1"/>
        <v>0</v>
      </c>
    </row>
    <row r="26" spans="1:9">
      <c r="A26" s="17" t="s">
        <v>31</v>
      </c>
      <c r="B26" s="10">
        <v>778488272</v>
      </c>
      <c r="C26" s="10">
        <v>91190913</v>
      </c>
      <c r="D26" s="11">
        <v>2234803443.7399998</v>
      </c>
      <c r="E26" s="11">
        <v>422250752.17000008</v>
      </c>
      <c r="F26" s="11"/>
      <c r="G26" s="11">
        <v>418578528.77000004</v>
      </c>
      <c r="H26" s="11">
        <f t="shared" si="0"/>
        <v>3672223.4000000358</v>
      </c>
      <c r="I26" s="11">
        <f t="shared" si="1"/>
        <v>0</v>
      </c>
    </row>
    <row r="27" spans="1:9">
      <c r="A27" s="17" t="s">
        <v>32</v>
      </c>
      <c r="B27" s="10">
        <v>99004236</v>
      </c>
      <c r="C27" s="10">
        <v>23596498</v>
      </c>
      <c r="D27" s="11">
        <v>100559115.44999999</v>
      </c>
      <c r="E27" s="11">
        <v>16688984.640000001</v>
      </c>
      <c r="F27" s="11"/>
      <c r="G27" s="11">
        <v>12621141.02</v>
      </c>
      <c r="H27" s="11">
        <f t="shared" si="0"/>
        <v>4067843.620000001</v>
      </c>
      <c r="I27" s="11">
        <f t="shared" si="1"/>
        <v>0</v>
      </c>
    </row>
    <row r="28" spans="1:9">
      <c r="A28" s="17" t="s">
        <v>33</v>
      </c>
      <c r="B28" s="10">
        <v>1001514558</v>
      </c>
      <c r="C28" s="10">
        <v>238661644</v>
      </c>
      <c r="D28" s="11">
        <v>836605361.45000052</v>
      </c>
      <c r="E28" s="11">
        <v>202460918.75999987</v>
      </c>
      <c r="F28" s="11"/>
      <c r="G28" s="11">
        <v>194033368.35999987</v>
      </c>
      <c r="H28" s="11">
        <f t="shared" si="0"/>
        <v>8427550.400000006</v>
      </c>
      <c r="I28" s="11">
        <f t="shared" si="1"/>
        <v>0</v>
      </c>
    </row>
    <row r="29" spans="1:9">
      <c r="A29" s="17" t="s">
        <v>34</v>
      </c>
      <c r="B29" s="10">
        <v>656760771</v>
      </c>
      <c r="C29" s="10">
        <v>152140116</v>
      </c>
      <c r="D29" s="11">
        <v>1135279588.0999999</v>
      </c>
      <c r="E29" s="11">
        <v>282385234.95000005</v>
      </c>
      <c r="F29" s="11"/>
      <c r="G29" s="11">
        <v>274730930.18000007</v>
      </c>
      <c r="H29" s="11">
        <f t="shared" si="0"/>
        <v>7654304.7699999809</v>
      </c>
      <c r="I29" s="11">
        <f t="shared" si="1"/>
        <v>0</v>
      </c>
    </row>
    <row r="30" spans="1:9">
      <c r="A30" s="17" t="s">
        <v>35</v>
      </c>
      <c r="B30" s="10">
        <v>57194187</v>
      </c>
      <c r="C30" s="10">
        <v>14941831</v>
      </c>
      <c r="D30" s="11">
        <v>64200962.220000006</v>
      </c>
      <c r="E30" s="11">
        <v>28356375.590000004</v>
      </c>
      <c r="F30" s="11"/>
      <c r="G30" s="11">
        <v>27525059.180000003</v>
      </c>
      <c r="H30" s="11">
        <f t="shared" si="0"/>
        <v>831316.41000000015</v>
      </c>
      <c r="I30" s="11">
        <f t="shared" si="1"/>
        <v>0</v>
      </c>
    </row>
    <row r="31" spans="1:9">
      <c r="A31" s="17" t="s">
        <v>36</v>
      </c>
      <c r="B31" s="10">
        <v>4078873263</v>
      </c>
      <c r="C31" s="10">
        <v>866953013</v>
      </c>
      <c r="D31" s="11">
        <v>5454233206.8800011</v>
      </c>
      <c r="E31" s="11">
        <v>1216568706.7600007</v>
      </c>
      <c r="F31" s="11"/>
      <c r="G31" s="11">
        <v>1190808717.3399994</v>
      </c>
      <c r="H31" s="11">
        <f t="shared" si="0"/>
        <v>25759989.420001268</v>
      </c>
      <c r="I31" s="11">
        <f t="shared" si="1"/>
        <v>0</v>
      </c>
    </row>
    <row r="32" spans="1:9">
      <c r="A32" s="17" t="s">
        <v>37</v>
      </c>
      <c r="B32" s="10">
        <v>5235305674</v>
      </c>
      <c r="C32" s="10">
        <v>1781742929</v>
      </c>
      <c r="D32" s="11">
        <v>4598640081.7899981</v>
      </c>
      <c r="E32" s="11">
        <v>952966491.39999974</v>
      </c>
      <c r="F32" s="11"/>
      <c r="G32" s="11">
        <v>944134827.00999963</v>
      </c>
      <c r="H32" s="11">
        <f t="shared" si="0"/>
        <v>8831664.3900001049</v>
      </c>
      <c r="I32" s="11">
        <f t="shared" si="1"/>
        <v>0</v>
      </c>
    </row>
    <row r="33" spans="1:9">
      <c r="A33" s="17" t="s">
        <v>38</v>
      </c>
      <c r="B33" s="10">
        <v>2013389630</v>
      </c>
      <c r="C33" s="10">
        <v>513523783</v>
      </c>
      <c r="D33" s="11">
        <v>3222803569.1700001</v>
      </c>
      <c r="E33" s="11">
        <v>561747672.28000009</v>
      </c>
      <c r="F33" s="11"/>
      <c r="G33" s="11">
        <v>534461972.27999997</v>
      </c>
      <c r="H33" s="11">
        <f t="shared" si="0"/>
        <v>27285700.000000119</v>
      </c>
      <c r="I33" s="11">
        <f t="shared" si="1"/>
        <v>0</v>
      </c>
    </row>
    <row r="34" spans="1:9">
      <c r="A34" s="17" t="s">
        <v>39</v>
      </c>
      <c r="B34" s="10">
        <v>37954603</v>
      </c>
      <c r="C34" s="10">
        <v>8878177</v>
      </c>
      <c r="D34" s="11">
        <v>55848633.680000007</v>
      </c>
      <c r="E34" s="11">
        <v>10591996.340000002</v>
      </c>
      <c r="F34" s="11"/>
      <c r="G34" s="11">
        <v>8423189.0899999999</v>
      </c>
      <c r="H34" s="11">
        <f t="shared" si="0"/>
        <v>2168807.2500000019</v>
      </c>
      <c r="I34" s="11">
        <f t="shared" si="1"/>
        <v>0</v>
      </c>
    </row>
    <row r="35" spans="1:9">
      <c r="A35" s="17" t="s">
        <v>40</v>
      </c>
      <c r="B35" s="10">
        <v>42728283</v>
      </c>
      <c r="C35" s="10">
        <v>9871686</v>
      </c>
      <c r="D35" s="11">
        <v>39752348.539999999</v>
      </c>
      <c r="E35" s="11">
        <v>9891808.540000001</v>
      </c>
      <c r="F35" s="11"/>
      <c r="G35" s="11">
        <v>9481905.5399999991</v>
      </c>
      <c r="H35" s="11">
        <f t="shared" si="0"/>
        <v>409903.00000000186</v>
      </c>
      <c r="I35" s="11">
        <f t="shared" si="1"/>
        <v>0</v>
      </c>
    </row>
    <row r="36" spans="1:9">
      <c r="A36" s="17" t="s">
        <v>41</v>
      </c>
      <c r="B36" s="10">
        <v>44915596</v>
      </c>
      <c r="C36" s="10">
        <v>10306995</v>
      </c>
      <c r="D36" s="11">
        <v>38556396.810000002</v>
      </c>
      <c r="E36" s="11">
        <v>8717758.8099999987</v>
      </c>
      <c r="F36" s="11"/>
      <c r="G36" s="11">
        <v>8391205.0199999996</v>
      </c>
      <c r="H36" s="11">
        <f t="shared" si="0"/>
        <v>326553.78999999911</v>
      </c>
      <c r="I36" s="11">
        <f t="shared" si="1"/>
        <v>0</v>
      </c>
    </row>
    <row r="37" spans="1:9">
      <c r="A37" s="17" t="s">
        <v>42</v>
      </c>
      <c r="B37" s="10">
        <v>55581080</v>
      </c>
      <c r="C37" s="10">
        <v>12828243</v>
      </c>
      <c r="D37" s="11">
        <v>53931519.949999996</v>
      </c>
      <c r="E37" s="11">
        <v>7502384.7000000011</v>
      </c>
      <c r="F37" s="11"/>
      <c r="G37" s="11">
        <v>7258724.7200000007</v>
      </c>
      <c r="H37" s="11">
        <f t="shared" si="0"/>
        <v>243659.98000000045</v>
      </c>
      <c r="I37" s="11">
        <f t="shared" si="1"/>
        <v>0</v>
      </c>
    </row>
    <row r="38" spans="1:9">
      <c r="A38" s="17" t="s">
        <v>43</v>
      </c>
      <c r="B38" s="10">
        <v>99924074</v>
      </c>
      <c r="C38" s="10">
        <v>33308037</v>
      </c>
      <c r="D38" s="11">
        <v>99924074</v>
      </c>
      <c r="E38" s="11">
        <v>33308037</v>
      </c>
      <c r="F38" s="11"/>
      <c r="G38" s="11">
        <v>21054977.010000002</v>
      </c>
      <c r="H38" s="11">
        <f t="shared" si="0"/>
        <v>12253059.989999998</v>
      </c>
      <c r="I38" s="11">
        <f t="shared" si="1"/>
        <v>0</v>
      </c>
    </row>
    <row r="39" spans="1:9">
      <c r="A39" s="17" t="s">
        <v>44</v>
      </c>
      <c r="B39" s="10">
        <v>13853017</v>
      </c>
      <c r="C39" s="10">
        <v>3463256</v>
      </c>
      <c r="D39" s="11">
        <v>13853017</v>
      </c>
      <c r="E39" s="11">
        <v>3463256</v>
      </c>
      <c r="F39" s="11"/>
      <c r="G39" s="11">
        <v>3463256</v>
      </c>
      <c r="H39" s="11">
        <f t="shared" si="0"/>
        <v>0</v>
      </c>
      <c r="I39" s="11">
        <f t="shared" si="1"/>
        <v>0</v>
      </c>
    </row>
    <row r="40" spans="1:9">
      <c r="A40" s="17" t="s">
        <v>45</v>
      </c>
      <c r="B40" s="10">
        <v>29710804</v>
      </c>
      <c r="C40" s="10">
        <v>8903868</v>
      </c>
      <c r="D40" s="11">
        <v>29143259</v>
      </c>
      <c r="E40" s="11">
        <v>8903868</v>
      </c>
      <c r="F40" s="11"/>
      <c r="G40" s="11">
        <v>8903868</v>
      </c>
      <c r="H40" s="11">
        <f t="shared" si="0"/>
        <v>0</v>
      </c>
      <c r="I40" s="11">
        <f t="shared" si="1"/>
        <v>0</v>
      </c>
    </row>
    <row r="41" spans="1:9">
      <c r="A41" s="17" t="s">
        <v>46</v>
      </c>
      <c r="B41" s="10">
        <v>25122921722</v>
      </c>
      <c r="C41" s="10">
        <v>3160986511</v>
      </c>
      <c r="D41" s="11">
        <v>20170343301</v>
      </c>
      <c r="E41" s="11">
        <v>3160986511</v>
      </c>
      <c r="F41" s="11"/>
      <c r="G41" s="11">
        <v>2766393461.5099998</v>
      </c>
      <c r="H41" s="11">
        <f>+E41-G41-I41</f>
        <v>362904159.49000025</v>
      </c>
      <c r="I41" s="11">
        <v>31688890</v>
      </c>
    </row>
    <row r="42" spans="1:9">
      <c r="A42" s="17" t="s">
        <v>47</v>
      </c>
      <c r="B42" s="10">
        <v>91708761</v>
      </c>
      <c r="C42" s="10">
        <v>19502765</v>
      </c>
      <c r="D42" s="11">
        <v>91708761</v>
      </c>
      <c r="E42" s="11">
        <v>19502765</v>
      </c>
      <c r="F42" s="11"/>
      <c r="G42" s="11">
        <v>19502765</v>
      </c>
      <c r="H42" s="11">
        <f t="shared" si="0"/>
        <v>0</v>
      </c>
      <c r="I42" s="11">
        <f t="shared" si="1"/>
        <v>0</v>
      </c>
    </row>
    <row r="43" spans="1:9">
      <c r="A43" s="17" t="s">
        <v>48</v>
      </c>
      <c r="B43" s="10">
        <v>257083733</v>
      </c>
      <c r="C43" s="10">
        <v>62608317</v>
      </c>
      <c r="D43" s="11">
        <v>243976076.99999997</v>
      </c>
      <c r="E43" s="11">
        <v>62608317.000000007</v>
      </c>
      <c r="F43" s="11"/>
      <c r="G43" s="11">
        <v>55272096.779999994</v>
      </c>
      <c r="H43" s="11">
        <f t="shared" si="0"/>
        <v>7336220.2200000137</v>
      </c>
      <c r="I43" s="11">
        <f t="shared" si="1"/>
        <v>0</v>
      </c>
    </row>
    <row r="44" spans="1:9">
      <c r="A44" s="17" t="s">
        <v>49</v>
      </c>
      <c r="B44" s="10">
        <v>30072191</v>
      </c>
      <c r="C44" s="10">
        <v>7074503</v>
      </c>
      <c r="D44" s="11">
        <v>30072191</v>
      </c>
      <c r="E44" s="11">
        <v>7074503</v>
      </c>
      <c r="F44" s="11"/>
      <c r="G44" s="11">
        <v>5138865.2</v>
      </c>
      <c r="H44" s="11">
        <f t="shared" si="0"/>
        <v>1935637.7999999998</v>
      </c>
      <c r="I44" s="11">
        <f t="shared" si="1"/>
        <v>0</v>
      </c>
    </row>
    <row r="45" spans="1:9">
      <c r="A45" s="45" t="s">
        <v>10</v>
      </c>
      <c r="B45" s="46">
        <f>SUM(B10:B44)</f>
        <v>65888744605</v>
      </c>
      <c r="C45" s="46">
        <f t="shared" ref="C45:I45" si="2">SUM(C10:C44)</f>
        <v>13278285232</v>
      </c>
      <c r="D45" s="46">
        <f t="shared" si="2"/>
        <v>65883663397.970009</v>
      </c>
      <c r="E45" s="46">
        <f t="shared" si="2"/>
        <v>13775501904.680002</v>
      </c>
      <c r="F45" s="46">
        <f t="shared" si="2"/>
        <v>9000201879.7300072</v>
      </c>
      <c r="G45" s="46">
        <f t="shared" si="2"/>
        <v>12853811224.180002</v>
      </c>
      <c r="H45" s="46">
        <f t="shared" si="2"/>
        <v>890001790.50000131</v>
      </c>
      <c r="I45" s="46">
        <f t="shared" si="2"/>
        <v>31688890</v>
      </c>
    </row>
    <row r="46" spans="1:9" ht="47.25" customHeight="1">
      <c r="A46" s="76" t="s">
        <v>207</v>
      </c>
      <c r="B46" s="76"/>
      <c r="C46" s="76"/>
      <c r="D46" s="76"/>
      <c r="E46" s="76"/>
      <c r="F46" s="76"/>
      <c r="G46" s="76"/>
      <c r="H46" s="76"/>
      <c r="I46" s="76"/>
    </row>
    <row r="47" spans="1:9">
      <c r="A47" s="1"/>
      <c r="B47" s="1"/>
      <c r="C47" s="1"/>
      <c r="D47" s="14"/>
      <c r="E47" s="14"/>
      <c r="F47" s="1"/>
      <c r="G47" s="1"/>
      <c r="H47" s="1"/>
      <c r="I47" s="1"/>
    </row>
    <row r="49" spans="7:8">
      <c r="G49" s="15"/>
      <c r="H49" s="15"/>
    </row>
  </sheetData>
  <mergeCells count="13">
    <mergeCell ref="H8:H9"/>
    <mergeCell ref="I8:I9"/>
    <mergeCell ref="A46:I46"/>
    <mergeCell ref="A1:I1"/>
    <mergeCell ref="A2:I2"/>
    <mergeCell ref="A3:I3"/>
    <mergeCell ref="A4:I4"/>
    <mergeCell ref="A5:I5"/>
    <mergeCell ref="A7:A9"/>
    <mergeCell ref="B7:I7"/>
    <mergeCell ref="B8:C8"/>
    <mergeCell ref="D8:E8"/>
    <mergeCell ref="G8:G9"/>
  </mergeCells>
  <printOptions horizontalCentered="1"/>
  <pageMargins left="0.35433070866141736" right="0.35433070866141736" top="0.47244094488188981" bottom="0.43307086614173229" header="0.31496062992125984" footer="0.31496062992125984"/>
  <pageSetup scale="92" pageOrder="overThenDown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zoomScale="140" zoomScaleNormal="140" zoomScaleSheetLayoutView="106" workbookViewId="0">
      <selection activeCell="D27" sqref="D27"/>
    </sheetView>
  </sheetViews>
  <sheetFormatPr baseColWidth="10" defaultColWidth="1.85546875" defaultRowHeight="17.25"/>
  <cols>
    <col min="1" max="3" width="1.85546875" style="2"/>
    <col min="4" max="4" width="36.42578125" style="2" bestFit="1" customWidth="1"/>
    <col min="5" max="5" width="12" style="2" bestFit="1" customWidth="1"/>
    <col min="6" max="6" width="11.7109375" style="2" bestFit="1" customWidth="1"/>
    <col min="7" max="7" width="12" style="2" bestFit="1" customWidth="1"/>
    <col min="8" max="8" width="11.7109375" style="2" bestFit="1" customWidth="1"/>
    <col min="9" max="9" width="11.42578125" style="2" bestFit="1" customWidth="1"/>
    <col min="10" max="10" width="11.140625" style="2" bestFit="1" customWidth="1"/>
    <col min="11" max="11" width="17.85546875" style="2" bestFit="1" customWidth="1"/>
    <col min="12" max="12" width="9.28515625" style="2" bestFit="1" customWidth="1"/>
    <col min="13" max="16384" width="1.85546875" style="2"/>
  </cols>
  <sheetData>
    <row r="1" spans="1:13" ht="12" customHeight="1">
      <c r="A1" s="55" t="s">
        <v>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1"/>
    </row>
    <row r="2" spans="1:13" ht="12" customHeight="1">
      <c r="A2" s="55" t="s">
        <v>50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1"/>
    </row>
    <row r="3" spans="1:13" ht="12" customHeight="1">
      <c r="A3" s="55" t="s">
        <v>51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1"/>
    </row>
    <row r="4" spans="1:13" ht="12" customHeight="1">
      <c r="A4" s="55" t="s">
        <v>4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1"/>
    </row>
    <row r="5" spans="1:13" ht="12" customHeight="1">
      <c r="A5" s="55" t="s">
        <v>52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1"/>
    </row>
    <row r="6" spans="1:13" ht="0.9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15" customHeight="1">
      <c r="A7" s="59" t="s">
        <v>53</v>
      </c>
      <c r="B7" s="59"/>
      <c r="C7" s="59"/>
      <c r="D7" s="59"/>
      <c r="E7" s="60" t="s">
        <v>11</v>
      </c>
      <c r="F7" s="61"/>
      <c r="G7" s="61"/>
      <c r="H7" s="61"/>
      <c r="I7" s="61"/>
      <c r="J7" s="61"/>
      <c r="K7" s="61"/>
      <c r="L7" s="62"/>
      <c r="M7" s="1"/>
    </row>
    <row r="8" spans="1:13" ht="15" customHeight="1">
      <c r="A8" s="59"/>
      <c r="B8" s="59"/>
      <c r="C8" s="59"/>
      <c r="D8" s="59"/>
      <c r="E8" s="59" t="s">
        <v>5</v>
      </c>
      <c r="F8" s="63"/>
      <c r="G8" s="59" t="s">
        <v>8</v>
      </c>
      <c r="H8" s="63"/>
      <c r="I8" s="3"/>
      <c r="J8" s="56" t="s">
        <v>2</v>
      </c>
      <c r="K8" s="56" t="s">
        <v>9</v>
      </c>
      <c r="L8" s="56" t="s">
        <v>54</v>
      </c>
      <c r="M8" s="1"/>
    </row>
    <row r="9" spans="1:13">
      <c r="A9" s="59"/>
      <c r="B9" s="59"/>
      <c r="C9" s="59"/>
      <c r="D9" s="59"/>
      <c r="E9" s="4" t="s">
        <v>6</v>
      </c>
      <c r="F9" s="4" t="s">
        <v>7</v>
      </c>
      <c r="G9" s="4" t="s">
        <v>6</v>
      </c>
      <c r="H9" s="4" t="s">
        <v>7</v>
      </c>
      <c r="I9" s="5" t="s">
        <v>55</v>
      </c>
      <c r="J9" s="57"/>
      <c r="K9" s="57"/>
      <c r="L9" s="57"/>
      <c r="M9" s="1"/>
    </row>
    <row r="10" spans="1:13" ht="17.100000000000001" customHeight="1">
      <c r="A10" s="6"/>
      <c r="B10" s="77" t="s">
        <v>56</v>
      </c>
      <c r="C10" s="77"/>
      <c r="D10" s="77"/>
      <c r="E10" s="7">
        <f>+E11+E12</f>
        <v>34325175429</v>
      </c>
      <c r="F10" s="7">
        <f>+F11+F12</f>
        <v>8653531592</v>
      </c>
      <c r="G10" s="8">
        <f t="shared" ref="G10:L10" si="0">+G11+G12</f>
        <v>38787532259.850082</v>
      </c>
      <c r="H10" s="8">
        <f t="shared" si="0"/>
        <v>9000201879.7300072</v>
      </c>
      <c r="I10" s="8">
        <v>9000201879.7300072</v>
      </c>
      <c r="J10" s="8">
        <f t="shared" si="0"/>
        <v>8550686070.6399984</v>
      </c>
      <c r="K10" s="8">
        <f t="shared" si="0"/>
        <v>449515809.08999974</v>
      </c>
      <c r="L10" s="8">
        <f t="shared" si="0"/>
        <v>8.7022781372070313E-6</v>
      </c>
      <c r="M10" s="1"/>
    </row>
    <row r="11" spans="1:13" ht="17.100000000000001" customHeight="1">
      <c r="A11" s="6"/>
      <c r="B11" s="1"/>
      <c r="C11" s="1"/>
      <c r="D11" s="9" t="s">
        <v>57</v>
      </c>
      <c r="E11" s="10">
        <v>21240597</v>
      </c>
      <c r="F11" s="10">
        <v>5380386</v>
      </c>
      <c r="G11" s="11">
        <v>21321591</v>
      </c>
      <c r="H11" s="11">
        <v>5382590</v>
      </c>
      <c r="I11" s="11">
        <v>5382590</v>
      </c>
      <c r="J11" s="11">
        <v>4170707.32</v>
      </c>
      <c r="K11" s="11">
        <v>1211882.68</v>
      </c>
      <c r="L11" s="11">
        <f>+H11-J11-K11</f>
        <v>0</v>
      </c>
      <c r="M11" s="1"/>
    </row>
    <row r="12" spans="1:13" ht="17.100000000000001" customHeight="1">
      <c r="A12" s="6"/>
      <c r="B12" s="1"/>
      <c r="C12" s="1"/>
      <c r="D12" s="9" t="s">
        <v>58</v>
      </c>
      <c r="E12" s="10">
        <v>34303934832</v>
      </c>
      <c r="F12" s="10">
        <v>8648151206</v>
      </c>
      <c r="G12" s="11">
        <v>38766210668.850082</v>
      </c>
      <c r="H12" s="11">
        <v>8994819289.7300072</v>
      </c>
      <c r="I12" s="11">
        <v>8994819289.7300072</v>
      </c>
      <c r="J12" s="11">
        <v>8546515363.3199987</v>
      </c>
      <c r="K12" s="11">
        <v>448303926.40999973</v>
      </c>
      <c r="L12" s="11">
        <f>+H12-J12-K12</f>
        <v>8.7022781372070313E-6</v>
      </c>
      <c r="M12" s="1"/>
    </row>
    <row r="13" spans="1:13" ht="17.100000000000001" customHeight="1">
      <c r="A13" s="6"/>
      <c r="B13" s="77" t="s">
        <v>59</v>
      </c>
      <c r="C13" s="77"/>
      <c r="D13" s="77"/>
      <c r="E13" s="7">
        <f>+E14+E15</f>
        <v>5659351673</v>
      </c>
      <c r="F13" s="7">
        <f>+F14+F15</f>
        <v>1268805170</v>
      </c>
      <c r="G13" s="8">
        <f t="shared" ref="G13:L13" si="1">+G14+G15</f>
        <v>6149784034.6900005</v>
      </c>
      <c r="H13" s="8">
        <f t="shared" si="1"/>
        <v>1431442424.9200001</v>
      </c>
      <c r="I13" s="8">
        <v>1431442424.9200001</v>
      </c>
      <c r="J13" s="8">
        <f t="shared" si="1"/>
        <v>1381390405.9699996</v>
      </c>
      <c r="K13" s="8">
        <f t="shared" si="1"/>
        <v>50052018.950000003</v>
      </c>
      <c r="L13" s="8">
        <f t="shared" si="1"/>
        <v>6.7800283432006836E-7</v>
      </c>
      <c r="M13" s="1"/>
    </row>
    <row r="14" spans="1:13" ht="17.100000000000001" customHeight="1">
      <c r="A14" s="6"/>
      <c r="B14" s="1"/>
      <c r="C14" s="1"/>
      <c r="D14" s="9" t="s">
        <v>60</v>
      </c>
      <c r="E14" s="10">
        <v>3521182018</v>
      </c>
      <c r="F14" s="10">
        <v>733684660</v>
      </c>
      <c r="G14" s="11">
        <v>3937623444.1300011</v>
      </c>
      <c r="H14" s="11">
        <v>876939481.65000021</v>
      </c>
      <c r="I14" s="11">
        <v>876939481.65000021</v>
      </c>
      <c r="J14" s="11">
        <v>854174681.73999953</v>
      </c>
      <c r="K14" s="11">
        <v>22764799.910000004</v>
      </c>
      <c r="L14" s="11">
        <f>+H14-J14-K14</f>
        <v>6.7800283432006836E-7</v>
      </c>
      <c r="M14" s="1"/>
    </row>
    <row r="15" spans="1:13" ht="17.100000000000001" customHeight="1">
      <c r="A15" s="6"/>
      <c r="B15" s="1"/>
      <c r="C15" s="1"/>
      <c r="D15" s="9" t="s">
        <v>61</v>
      </c>
      <c r="E15" s="10">
        <v>2138169655</v>
      </c>
      <c r="F15" s="10">
        <v>535120510</v>
      </c>
      <c r="G15" s="11">
        <v>2212160590.5599995</v>
      </c>
      <c r="H15" s="11">
        <v>554502943.26999998</v>
      </c>
      <c r="I15" s="11">
        <v>554502943.26999998</v>
      </c>
      <c r="J15" s="11">
        <v>527215724.22999996</v>
      </c>
      <c r="K15" s="11">
        <v>27287219.039999999</v>
      </c>
      <c r="L15" s="11">
        <f>+H15-J15-K15</f>
        <v>0</v>
      </c>
      <c r="M15" s="1"/>
    </row>
    <row r="16" spans="1:13" ht="17.100000000000001" customHeight="1">
      <c r="A16" s="6"/>
      <c r="B16" s="77" t="s">
        <v>62</v>
      </c>
      <c r="C16" s="77"/>
      <c r="D16" s="77"/>
      <c r="E16" s="7">
        <f>+E17+E18+E19</f>
        <v>25904217503</v>
      </c>
      <c r="F16" s="7">
        <f>+F17+F18+F19</f>
        <v>3355948470</v>
      </c>
      <c r="G16" s="8">
        <f t="shared" ref="G16:L16" si="2">+G17+G18+G19</f>
        <v>20946347103.43</v>
      </c>
      <c r="H16" s="8">
        <f t="shared" si="2"/>
        <v>3343857600.0299988</v>
      </c>
      <c r="I16" s="8">
        <v>3343857600.0299988</v>
      </c>
      <c r="J16" s="8">
        <f t="shared" si="2"/>
        <v>2921734747.5699968</v>
      </c>
      <c r="K16" s="8">
        <f t="shared" si="2"/>
        <v>390433962.45999986</v>
      </c>
      <c r="L16" s="8">
        <f t="shared" si="2"/>
        <v>31688890.000002086</v>
      </c>
      <c r="M16" s="1"/>
    </row>
    <row r="17" spans="1:13" ht="17.100000000000001" customHeight="1">
      <c r="A17" s="6"/>
      <c r="B17" s="1"/>
      <c r="C17" s="1"/>
      <c r="D17" s="9" t="s">
        <v>63</v>
      </c>
      <c r="E17" s="10">
        <v>93032205</v>
      </c>
      <c r="F17" s="10">
        <v>31010742</v>
      </c>
      <c r="G17" s="11">
        <v>93032205</v>
      </c>
      <c r="H17" s="11">
        <v>31010742</v>
      </c>
      <c r="I17" s="11">
        <v>31010742</v>
      </c>
      <c r="J17" s="11">
        <v>19969564.690000001</v>
      </c>
      <c r="K17" s="11">
        <v>11041177.309999999</v>
      </c>
      <c r="L17" s="11">
        <f>+H17-J17-K17</f>
        <v>0</v>
      </c>
      <c r="M17" s="1"/>
    </row>
    <row r="18" spans="1:13" ht="17.100000000000001" customHeight="1">
      <c r="A18" s="6"/>
      <c r="B18" s="1"/>
      <c r="C18" s="1"/>
      <c r="D18" s="9" t="s">
        <v>64</v>
      </c>
      <c r="E18" s="10">
        <v>25682108871</v>
      </c>
      <c r="F18" s="10">
        <v>3294266727</v>
      </c>
      <c r="G18" s="11">
        <v>20722683591.98</v>
      </c>
      <c r="H18" s="11">
        <v>3289083370.3899989</v>
      </c>
      <c r="I18" s="11">
        <v>3289083370.3899989</v>
      </c>
      <c r="J18" s="11">
        <v>2884005176.659997</v>
      </c>
      <c r="K18" s="11">
        <v>373389303.72999984</v>
      </c>
      <c r="L18" s="11">
        <f>+H18-J18-K18</f>
        <v>31688890.000002086</v>
      </c>
      <c r="M18" s="1"/>
    </row>
    <row r="19" spans="1:13" ht="17.100000000000001" customHeight="1">
      <c r="A19" s="6"/>
      <c r="B19" s="1"/>
      <c r="C19" s="1"/>
      <c r="D19" s="9" t="s">
        <v>65</v>
      </c>
      <c r="E19" s="10">
        <v>129076427</v>
      </c>
      <c r="F19" s="10">
        <v>30671001</v>
      </c>
      <c r="G19" s="11">
        <v>130631306.44999999</v>
      </c>
      <c r="H19" s="11">
        <v>23763487.639999997</v>
      </c>
      <c r="I19" s="11">
        <v>23763487.639999997</v>
      </c>
      <c r="J19" s="11">
        <v>17760006.220000003</v>
      </c>
      <c r="K19" s="11">
        <v>6003481.4199999999</v>
      </c>
      <c r="L19" s="11">
        <f>+H19-J19-K19</f>
        <v>0</v>
      </c>
      <c r="M19" s="1"/>
    </row>
    <row r="20" spans="1:13" ht="21.95" customHeight="1">
      <c r="A20" s="78" t="s">
        <v>10</v>
      </c>
      <c r="B20" s="78"/>
      <c r="C20" s="78"/>
      <c r="D20" s="78"/>
      <c r="E20" s="12">
        <f>+E10+E13+E16</f>
        <v>65888744605</v>
      </c>
      <c r="F20" s="12">
        <f>+F10+F13+F16</f>
        <v>13278285232</v>
      </c>
      <c r="G20" s="13">
        <f t="shared" ref="G20" si="3">+G10+G13+G16</f>
        <v>65883663397.970085</v>
      </c>
      <c r="H20" s="13">
        <f t="shared" ref="H20" si="4">+H10+H13+H16</f>
        <v>13775501904.680006</v>
      </c>
      <c r="I20" s="13">
        <v>13775501904.680006</v>
      </c>
      <c r="J20" s="13">
        <f t="shared" ref="J20:L20" si="5">+J10+J13+J16</f>
        <v>12853811224.179996</v>
      </c>
      <c r="K20" s="13">
        <f t="shared" ref="K20" si="6">+K10+K13+K16</f>
        <v>890001790.49999952</v>
      </c>
      <c r="L20" s="13">
        <f t="shared" si="5"/>
        <v>31688890.000011466</v>
      </c>
      <c r="M20" s="1"/>
    </row>
    <row r="21" spans="1:13" ht="0.95" customHeight="1">
      <c r="A21" s="79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1"/>
    </row>
    <row r="22" spans="1:13" ht="38.25" customHeight="1">
      <c r="A22" s="80" t="s">
        <v>208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1"/>
    </row>
    <row r="23" spans="1:13">
      <c r="A23" s="1"/>
      <c r="B23" s="1"/>
      <c r="C23" s="1"/>
      <c r="D23" s="1"/>
      <c r="E23" s="1"/>
      <c r="F23" s="1"/>
      <c r="G23" s="14"/>
      <c r="H23" s="14"/>
      <c r="I23" s="1"/>
      <c r="J23" s="1"/>
      <c r="K23" s="1"/>
      <c r="L23" s="1"/>
      <c r="M23" s="1"/>
    </row>
    <row r="25" spans="1:13">
      <c r="J25" s="15"/>
      <c r="K25" s="15"/>
    </row>
  </sheetData>
  <mergeCells count="18">
    <mergeCell ref="A22:L22"/>
    <mergeCell ref="B10:D10"/>
    <mergeCell ref="B13:D13"/>
    <mergeCell ref="B16:D16"/>
    <mergeCell ref="A20:D20"/>
    <mergeCell ref="A21:L21"/>
    <mergeCell ref="E7:L7"/>
    <mergeCell ref="J8:J9"/>
    <mergeCell ref="K8:K9"/>
    <mergeCell ref="L8:L9"/>
    <mergeCell ref="A1:L1"/>
    <mergeCell ref="A2:L2"/>
    <mergeCell ref="A3:L3"/>
    <mergeCell ref="A4:L4"/>
    <mergeCell ref="A5:L5"/>
    <mergeCell ref="A7:D9"/>
    <mergeCell ref="E8:F8"/>
    <mergeCell ref="G8:H8"/>
  </mergeCells>
  <printOptions horizontalCentered="1"/>
  <pageMargins left="0.35433070866141736" right="0.35433070866141736" top="0.47244094488188981" bottom="0.43307086614173229" header="0.11811023622047245" footer="0.11811023622047245"/>
  <pageSetup scale="95" pageOrder="overThenDown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zoomScale="140" zoomScaleNormal="140" zoomScaleSheetLayoutView="106" workbookViewId="0">
      <selection activeCell="I19" sqref="A3:I19"/>
    </sheetView>
  </sheetViews>
  <sheetFormatPr baseColWidth="10" defaultColWidth="37.5703125" defaultRowHeight="17.25"/>
  <cols>
    <col min="1" max="1" width="20.7109375" style="2" customWidth="1"/>
    <col min="2" max="7" width="13.7109375" style="2" bestFit="1" customWidth="1"/>
    <col min="8" max="8" width="14.28515625" style="2" customWidth="1"/>
    <col min="9" max="9" width="12.7109375" style="2" bestFit="1" customWidth="1"/>
    <col min="10" max="16384" width="37.5703125" style="2"/>
  </cols>
  <sheetData>
    <row r="1" spans="1:9" ht="12" customHeight="1">
      <c r="A1" s="55" t="s">
        <v>3</v>
      </c>
      <c r="B1" s="55"/>
      <c r="C1" s="55"/>
      <c r="D1" s="55"/>
      <c r="E1" s="55"/>
      <c r="F1" s="55"/>
      <c r="G1" s="55"/>
      <c r="H1" s="55"/>
      <c r="I1" s="55"/>
    </row>
    <row r="2" spans="1:9" ht="12" customHeight="1">
      <c r="A2" s="55" t="s">
        <v>50</v>
      </c>
      <c r="B2" s="55"/>
      <c r="C2" s="55"/>
      <c r="D2" s="55"/>
      <c r="E2" s="55"/>
      <c r="F2" s="55"/>
      <c r="G2" s="55"/>
      <c r="H2" s="55"/>
      <c r="I2" s="55"/>
    </row>
    <row r="3" spans="1:9" ht="12" customHeight="1">
      <c r="A3" s="55" t="s">
        <v>212</v>
      </c>
      <c r="B3" s="55"/>
      <c r="C3" s="55"/>
      <c r="D3" s="55"/>
      <c r="E3" s="55"/>
      <c r="F3" s="55"/>
      <c r="G3" s="55"/>
      <c r="H3" s="55"/>
      <c r="I3" s="55"/>
    </row>
    <row r="4" spans="1:9" ht="12" customHeight="1">
      <c r="A4" s="55" t="s">
        <v>4</v>
      </c>
      <c r="B4" s="55"/>
      <c r="C4" s="55"/>
      <c r="D4" s="55"/>
      <c r="E4" s="55"/>
      <c r="F4" s="55"/>
      <c r="G4" s="55"/>
      <c r="H4" s="55"/>
      <c r="I4" s="55"/>
    </row>
    <row r="5" spans="1:9" ht="12" customHeight="1">
      <c r="A5" s="55" t="s">
        <v>52</v>
      </c>
      <c r="B5" s="55"/>
      <c r="C5" s="55"/>
      <c r="D5" s="55"/>
      <c r="E5" s="55"/>
      <c r="F5" s="55"/>
      <c r="G5" s="55"/>
      <c r="H5" s="55"/>
      <c r="I5" s="55"/>
    </row>
    <row r="6" spans="1:9" ht="0.95" customHeight="1">
      <c r="A6" s="1"/>
      <c r="B6" s="1"/>
      <c r="C6" s="1"/>
      <c r="D6" s="1"/>
      <c r="E6" s="1"/>
      <c r="F6" s="1"/>
      <c r="G6" s="1"/>
      <c r="H6" s="1"/>
      <c r="I6" s="1"/>
    </row>
    <row r="7" spans="1:9" ht="15" customHeight="1">
      <c r="A7" s="59" t="s">
        <v>53</v>
      </c>
      <c r="B7" s="60" t="s">
        <v>11</v>
      </c>
      <c r="C7" s="61"/>
      <c r="D7" s="61"/>
      <c r="E7" s="61"/>
      <c r="F7" s="61"/>
      <c r="G7" s="61"/>
      <c r="H7" s="61"/>
      <c r="I7" s="62"/>
    </row>
    <row r="8" spans="1:9" ht="15" customHeight="1">
      <c r="A8" s="59"/>
      <c r="B8" s="59" t="s">
        <v>5</v>
      </c>
      <c r="C8" s="63"/>
      <c r="D8" s="59" t="s">
        <v>8</v>
      </c>
      <c r="E8" s="63"/>
      <c r="F8" s="3"/>
      <c r="G8" s="56" t="s">
        <v>2</v>
      </c>
      <c r="H8" s="56" t="s">
        <v>9</v>
      </c>
      <c r="I8" s="56" t="s">
        <v>54</v>
      </c>
    </row>
    <row r="9" spans="1:9">
      <c r="A9" s="59"/>
      <c r="B9" s="4" t="s">
        <v>6</v>
      </c>
      <c r="C9" s="4" t="s">
        <v>7</v>
      </c>
      <c r="D9" s="4" t="s">
        <v>6</v>
      </c>
      <c r="E9" s="4" t="s">
        <v>7</v>
      </c>
      <c r="F9" s="5" t="s">
        <v>55</v>
      </c>
      <c r="G9" s="57"/>
      <c r="H9" s="57"/>
      <c r="I9" s="57"/>
    </row>
    <row r="10" spans="1:9" s="48" customFormat="1" ht="17.100000000000001" customHeight="1">
      <c r="A10" s="47" t="s">
        <v>12</v>
      </c>
      <c r="B10" s="53">
        <v>38888744605</v>
      </c>
      <c r="C10" s="53">
        <v>9506123389</v>
      </c>
      <c r="D10" s="54">
        <v>42411895497.169891</v>
      </c>
      <c r="E10" s="54">
        <v>9788841816.7900066</v>
      </c>
      <c r="F10" s="54">
        <v>9000201879.7300072</v>
      </c>
      <c r="G10" s="54">
        <v>9261744185.7799854</v>
      </c>
      <c r="H10" s="54">
        <v>527097631.01002121</v>
      </c>
      <c r="I10" s="54">
        <f>+E10-G10-H10</f>
        <v>0</v>
      </c>
    </row>
    <row r="11" spans="1:9" s="48" customFormat="1" ht="17.100000000000001" customHeight="1">
      <c r="A11" s="49" t="s">
        <v>13</v>
      </c>
      <c r="B11" s="53">
        <v>27000000000</v>
      </c>
      <c r="C11" s="53">
        <v>3772161843</v>
      </c>
      <c r="D11" s="54">
        <v>23471767900.800003</v>
      </c>
      <c r="E11" s="54">
        <v>3986660087.8899994</v>
      </c>
      <c r="F11" s="54">
        <v>1431442424.9200001</v>
      </c>
      <c r="G11" s="54">
        <v>3592067038.3999996</v>
      </c>
      <c r="H11" s="54">
        <v>362904159.48999977</v>
      </c>
      <c r="I11" s="54">
        <f>+E11-G11-H11</f>
        <v>31688890</v>
      </c>
    </row>
    <row r="12" spans="1:9" s="48" customFormat="1" ht="21.95" customHeight="1">
      <c r="A12" s="50" t="s">
        <v>10</v>
      </c>
      <c r="B12" s="51">
        <f>+B10+B11</f>
        <v>65888744605</v>
      </c>
      <c r="C12" s="51">
        <f t="shared" ref="C12:I12" si="0">+C10+C11</f>
        <v>13278285232</v>
      </c>
      <c r="D12" s="52">
        <f t="shared" si="0"/>
        <v>65883663397.969894</v>
      </c>
      <c r="E12" s="52">
        <f t="shared" si="0"/>
        <v>13775501904.680006</v>
      </c>
      <c r="F12" s="52">
        <f t="shared" si="0"/>
        <v>10431644304.650007</v>
      </c>
      <c r="G12" s="52">
        <f t="shared" si="0"/>
        <v>12853811224.179985</v>
      </c>
      <c r="H12" s="52">
        <f t="shared" si="0"/>
        <v>890001790.50002098</v>
      </c>
      <c r="I12" s="52">
        <f t="shared" si="0"/>
        <v>31688890</v>
      </c>
    </row>
    <row r="13" spans="1:9" ht="0.95" customHeight="1">
      <c r="A13" s="79"/>
      <c r="B13" s="79"/>
      <c r="C13" s="79"/>
      <c r="D13" s="79"/>
      <c r="E13" s="79"/>
      <c r="F13" s="79"/>
      <c r="G13" s="79"/>
      <c r="H13" s="79"/>
      <c r="I13" s="79"/>
    </row>
    <row r="14" spans="1:9" ht="40.5" customHeight="1">
      <c r="A14" s="80" t="s">
        <v>206</v>
      </c>
      <c r="B14" s="80"/>
      <c r="C14" s="80"/>
      <c r="D14" s="80"/>
      <c r="E14" s="80"/>
      <c r="F14" s="80"/>
      <c r="G14" s="80"/>
      <c r="H14" s="80"/>
      <c r="I14" s="80"/>
    </row>
  </sheetData>
  <mergeCells count="14">
    <mergeCell ref="A14:I14"/>
    <mergeCell ref="A1:I1"/>
    <mergeCell ref="A2:I2"/>
    <mergeCell ref="A3:I3"/>
    <mergeCell ref="A4:I4"/>
    <mergeCell ref="A5:I5"/>
    <mergeCell ref="A13:I13"/>
    <mergeCell ref="H8:H9"/>
    <mergeCell ref="I8:I9"/>
    <mergeCell ref="A7:A9"/>
    <mergeCell ref="B7:I7"/>
    <mergeCell ref="B8:C8"/>
    <mergeCell ref="D8:E8"/>
    <mergeCell ref="G8:G9"/>
  </mergeCells>
  <printOptions horizontalCentered="1"/>
  <pageMargins left="0.35433070866141736" right="0.35433070866141736" top="0.47244094488188981" bottom="0.43307086614173229" header="0.51181102362204722" footer="0.51181102362204722"/>
  <pageSetup pageOrder="overThenDown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"/>
  <sheetViews>
    <sheetView tabSelected="1" zoomScale="140" zoomScaleNormal="140" zoomScaleSheetLayoutView="106" workbookViewId="0">
      <selection activeCell="B9" sqref="B9"/>
    </sheetView>
  </sheetViews>
  <sheetFormatPr baseColWidth="10" defaultColWidth="9.140625" defaultRowHeight="17.25"/>
  <cols>
    <col min="1" max="1" width="11.85546875" style="21" customWidth="1"/>
    <col min="2" max="6" width="28.5703125" style="2" customWidth="1"/>
    <col min="7" max="16384" width="9.140625" style="2"/>
  </cols>
  <sheetData>
    <row r="1" spans="1:6">
      <c r="A1" s="81" t="s">
        <v>3</v>
      </c>
      <c r="B1" s="81"/>
      <c r="C1" s="81"/>
      <c r="D1" s="81"/>
      <c r="E1" s="81"/>
      <c r="F1" s="81"/>
    </row>
    <row r="2" spans="1:6">
      <c r="A2" s="81" t="s">
        <v>50</v>
      </c>
      <c r="B2" s="81"/>
      <c r="C2" s="81"/>
      <c r="D2" s="81"/>
      <c r="E2" s="81"/>
      <c r="F2" s="81"/>
    </row>
    <row r="3" spans="1:6">
      <c r="A3" s="81" t="s">
        <v>115</v>
      </c>
      <c r="B3" s="81"/>
      <c r="C3" s="81"/>
      <c r="D3" s="81"/>
      <c r="E3" s="81"/>
      <c r="F3" s="81"/>
    </row>
    <row r="4" spans="1:6">
      <c r="A4" s="81" t="s">
        <v>4</v>
      </c>
      <c r="B4" s="81"/>
      <c r="C4" s="81"/>
      <c r="D4" s="81"/>
      <c r="E4" s="81"/>
      <c r="F4" s="81"/>
    </row>
    <row r="5" spans="1:6">
      <c r="A5" s="81" t="s">
        <v>52</v>
      </c>
      <c r="B5" s="81"/>
      <c r="C5" s="81"/>
      <c r="D5" s="81"/>
      <c r="E5" s="81"/>
      <c r="F5" s="81"/>
    </row>
    <row r="6" spans="1:6">
      <c r="A6" s="18"/>
      <c r="B6" s="37"/>
      <c r="C6" s="37"/>
      <c r="D6" s="37"/>
      <c r="E6" s="37"/>
      <c r="F6" s="37"/>
    </row>
    <row r="7" spans="1:6">
      <c r="A7" s="38" t="s">
        <v>110</v>
      </c>
      <c r="B7" s="38" t="s">
        <v>111</v>
      </c>
      <c r="C7" s="38" t="s">
        <v>112</v>
      </c>
      <c r="D7" s="38" t="s">
        <v>113</v>
      </c>
      <c r="E7" s="38" t="s">
        <v>114</v>
      </c>
      <c r="F7" s="38" t="s">
        <v>8</v>
      </c>
    </row>
    <row r="8" spans="1:6">
      <c r="A8" s="39">
        <v>13</v>
      </c>
      <c r="B8" s="40">
        <v>65888744605</v>
      </c>
      <c r="C8" s="40">
        <v>30272222769.620056</v>
      </c>
      <c r="D8" s="40">
        <v>30277303976.650028</v>
      </c>
      <c r="E8" s="40">
        <v>0</v>
      </c>
      <c r="F8" s="40">
        <v>65883663397.96981</v>
      </c>
    </row>
    <row r="9" spans="1:6">
      <c r="A9" s="41" t="s">
        <v>10</v>
      </c>
      <c r="B9" s="42">
        <f>SUM(B8:B8)</f>
        <v>65888744605</v>
      </c>
      <c r="C9" s="42">
        <f>SUM(C8:C8)</f>
        <v>30272222769.620056</v>
      </c>
      <c r="D9" s="42">
        <f>SUM(D8:D8)</f>
        <v>30277303976.650028</v>
      </c>
      <c r="E9" s="42">
        <f>SUM(E8:E8)</f>
        <v>0</v>
      </c>
      <c r="F9" s="42">
        <f>SUM(F8:F8)</f>
        <v>65883663397.96981</v>
      </c>
    </row>
    <row r="10" spans="1:6">
      <c r="A10" s="76"/>
      <c r="B10" s="76"/>
      <c r="C10" s="76"/>
      <c r="D10" s="76"/>
      <c r="E10" s="76"/>
      <c r="F10" s="76"/>
    </row>
    <row r="11" spans="1:6">
      <c r="A11" s="18"/>
      <c r="B11" s="76"/>
      <c r="C11" s="76"/>
      <c r="D11" s="76"/>
      <c r="E11" s="76"/>
      <c r="F11" s="76"/>
    </row>
    <row r="12" spans="1:6">
      <c r="A12" s="18"/>
      <c r="B12" s="37"/>
      <c r="C12" s="37"/>
      <c r="D12" s="43"/>
      <c r="E12" s="43"/>
      <c r="F12" s="43"/>
    </row>
  </sheetData>
  <mergeCells count="7">
    <mergeCell ref="A10:F10"/>
    <mergeCell ref="B11:F11"/>
    <mergeCell ref="A1:F1"/>
    <mergeCell ref="A2:F2"/>
    <mergeCell ref="A3:F3"/>
    <mergeCell ref="A4:F4"/>
    <mergeCell ref="A5:F5"/>
  </mergeCells>
  <printOptions horizontalCentered="1"/>
  <pageMargins left="0.35433070866141736" right="0.35433070866141736" top="0.47244094488188981" bottom="0.43307086614173229" header="0.31496062992125984" footer="0.31496062992125984"/>
  <pageSetup scale="86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PROGRAMA PRESUPUESTRIO</vt:lpstr>
      <vt:lpstr>OBJETO DE GASTO</vt:lpstr>
      <vt:lpstr>ADMINISTRATIVA</vt:lpstr>
      <vt:lpstr>FUNCIONAL</vt:lpstr>
      <vt:lpstr>ECONOMICA</vt:lpstr>
      <vt:lpstr>EXCEDENTES</vt:lpstr>
      <vt:lpstr>'OBJETO DE GASTO'!Títulos_a_imprimir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Digaprop136 Proxy</dc:creator>
  <cp:lastModifiedBy>samuel hernandez ramirez</cp:lastModifiedBy>
  <cp:lastPrinted>2025-04-28T19:56:23Z</cp:lastPrinted>
  <dcterms:created xsi:type="dcterms:W3CDTF">2025-03-11T16:00:31Z</dcterms:created>
  <dcterms:modified xsi:type="dcterms:W3CDTF">2025-05-02T15:31:57Z</dcterms:modified>
</cp:coreProperties>
</file>