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CULACION Y ENLACE\Documents\TRANSPARENCIAOK\httpdocs\trans.proactiva\"/>
    </mc:Choice>
  </mc:AlternateContent>
  <bookViews>
    <workbookView xWindow="240" yWindow="135" windowWidth="20115" windowHeight="8250"/>
  </bookViews>
  <sheets>
    <sheet name="AEREOS" sheetId="2" r:id="rId1"/>
  </sheets>
  <calcPr calcId="152511"/>
</workbook>
</file>

<file path=xl/calcChain.xml><?xml version="1.0" encoding="utf-8"?>
<calcChain xmlns="http://schemas.openxmlformats.org/spreadsheetml/2006/main">
  <c r="H38" i="2" l="1"/>
  <c r="H18" i="2"/>
  <c r="G38" i="2" l="1"/>
  <c r="G18" i="2"/>
  <c r="E38" i="2" l="1"/>
  <c r="D38" i="2"/>
  <c r="C38" i="2"/>
  <c r="B38" i="2"/>
  <c r="F37" i="2"/>
  <c r="F36" i="2"/>
  <c r="F35" i="2"/>
  <c r="F34" i="2"/>
  <c r="F33" i="2"/>
  <c r="E18" i="2"/>
  <c r="D18" i="2"/>
  <c r="C18" i="2"/>
  <c r="B18" i="2"/>
  <c r="F17" i="2"/>
  <c r="F16" i="2"/>
  <c r="F15" i="2"/>
  <c r="F14" i="2"/>
  <c r="F13" i="2"/>
  <c r="F18" i="2" l="1"/>
  <c r="F38" i="2"/>
</calcChain>
</file>

<file path=xl/sharedStrings.xml><?xml version="1.0" encoding="utf-8"?>
<sst xmlns="http://schemas.openxmlformats.org/spreadsheetml/2006/main" count="46" uniqueCount="19">
  <si>
    <t>AÑOS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</si>
  <si>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</si>
  <si>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</si>
  <si>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</si>
  <si>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</si>
  <si>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</si>
  <si>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</si>
  <si>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</si>
  <si>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</si>
  <si>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</si>
  <si>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</si>
  <si>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</si>
  <si>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</si>
  <si>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</si>
  <si>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TOTAL:</t>
  </si>
  <si>
    <t>CONSUMOS UNIDADES AEREAS EN PESOS.</t>
  </si>
  <si>
    <t>UNIDADES AEREAS</t>
  </si>
  <si>
    <t>CONSUMOS UNIDADES AEREAS EN LITROS.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</si>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</sst>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_-;\-* #,##0.000_-;_-* &quot;-&quot;??_-;_-@_-"/>
    <numFmt numFmtId="165" formatCode="_-[$€]* #,##0.00_-;\-[$€]* #,##0.00_-;_-[$€]* &quot;-&quot;??_-;_-@_-"/>
    <numFmt numFmtId="166" formatCode="_-\$* #,##0.00_-;&quot;-$&quot;* #,##0.00_-;_-\$* \-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oberana Texto"/>
      <family val="3"/>
    </font>
    <font>
      <sz val="9"/>
      <color theme="1"/>
      <name val="Soberana Texto"/>
      <family val="3"/>
    </font>
    <font>
      <b/>
      <sz val="10"/>
      <color theme="1"/>
      <name val="Soberana Texto"/>
      <family val="3"/>
    </font>
    <font>
      <sz val="10"/>
      <color theme="1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9" fillId="17" borderId="9" applyNumberFormat="0" applyAlignment="0" applyProtection="0"/>
    <xf numFmtId="0" fontId="10" fillId="18" borderId="10" applyNumberFormat="0" applyAlignment="0" applyProtection="0"/>
    <xf numFmtId="0" fontId="11" fillId="0" borderId="11" applyNumberFormat="0" applyFill="0" applyAlignment="0" applyProtection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2" borderId="0" applyNumberFormat="0" applyBorder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0" fontId="14" fillId="8" borderId="9" applyNumberFormat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5" fillId="4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ill="0" applyBorder="0" applyAlignment="0" applyProtection="0"/>
    <xf numFmtId="44" fontId="12" fillId="0" borderId="0" applyFont="0" applyFill="0" applyBorder="0" applyAlignment="0" applyProtection="0"/>
    <xf numFmtId="166" fontId="16" fillId="0" borderId="0" applyFill="0" applyBorder="0" applyAlignment="0" applyProtection="0"/>
    <xf numFmtId="166" fontId="12" fillId="0" borderId="0" applyFill="0" applyBorder="0" applyAlignment="0" applyProtection="0"/>
    <xf numFmtId="44" fontId="12" fillId="0" borderId="0" applyFill="0" applyBorder="0" applyAlignment="0" applyProtection="0"/>
    <xf numFmtId="0" fontId="17" fillId="23" borderId="0" applyNumberFormat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6" fillId="0" borderId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6" fillId="24" borderId="12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8" fillId="17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13" fillId="0" borderId="1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4" fontId="2" fillId="0" borderId="2" xfId="2" applyFont="1" applyBorder="1"/>
    <xf numFmtId="44" fontId="2" fillId="0" borderId="2" xfId="2" applyFont="1" applyFill="1" applyBorder="1"/>
    <xf numFmtId="44" fontId="2" fillId="0" borderId="3" xfId="2" applyFont="1" applyBorder="1"/>
    <xf numFmtId="8" fontId="2" fillId="0" borderId="1" xfId="0" applyNumberFormat="1" applyFont="1" applyFill="1" applyBorder="1" applyAlignment="1">
      <alignment horizontal="left"/>
    </xf>
    <xf numFmtId="43" fontId="2" fillId="0" borderId="1" xfId="1" applyFont="1" applyBorder="1"/>
    <xf numFmtId="0" fontId="4" fillId="0" borderId="5" xfId="0" applyFont="1" applyBorder="1"/>
    <xf numFmtId="44" fontId="2" fillId="0" borderId="6" xfId="2" applyFont="1" applyBorder="1"/>
    <xf numFmtId="44" fontId="2" fillId="0" borderId="8" xfId="2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2" fillId="2" borderId="2" xfId="0" applyFont="1" applyFill="1" applyBorder="1" applyAlignment="1">
      <alignment horizontal="center" vertical="center"/>
    </xf>
    <xf numFmtId="44" fontId="5" fillId="0" borderId="2" xfId="2" applyFont="1" applyBorder="1"/>
    <xf numFmtId="44" fontId="2" fillId="0" borderId="0" xfId="2" applyFont="1" applyFill="1" applyBorder="1" applyAlignment="1">
      <alignment horizontal="center"/>
    </xf>
    <xf numFmtId="44" fontId="2" fillId="0" borderId="2" xfId="2" applyFont="1" applyBorder="1" applyAlignment="1">
      <alignment horizontal="center"/>
    </xf>
    <xf numFmtId="44" fontId="2" fillId="0" borderId="0" xfId="2" applyFont="1" applyFill="1" applyBorder="1"/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3" fontId="5" fillId="0" borderId="2" xfId="1" applyFont="1" applyBorder="1"/>
    <xf numFmtId="164" fontId="2" fillId="0" borderId="3" xfId="1" applyNumberFormat="1" applyFont="1" applyFill="1" applyBorder="1"/>
    <xf numFmtId="164" fontId="2" fillId="0" borderId="3" xfId="1" applyNumberFormat="1" applyFont="1" applyBorder="1"/>
    <xf numFmtId="44" fontId="2" fillId="0" borderId="3" xfId="2" applyFont="1" applyBorder="1" applyAlignment="1">
      <alignment horizontal="center"/>
    </xf>
    <xf numFmtId="44" fontId="5" fillId="25" borderId="21" xfId="2" applyFont="1" applyFill="1" applyBorder="1"/>
    <xf numFmtId="43" fontId="5" fillId="25" borderId="21" xfId="1" applyNumberFormat="1" applyFont="1" applyFill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</cellXfs>
  <cellStyles count="109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álculo 2 2" xfId="23"/>
    <cellStyle name="Cálculo 2 3" xfId="24"/>
    <cellStyle name="Cálculo 2 4" xfId="25"/>
    <cellStyle name="Cálculo 2 5" xfId="26"/>
    <cellStyle name="Cálculo 2 6" xfId="27"/>
    <cellStyle name="Cálculo 2 7" xfId="28"/>
    <cellStyle name="Cálculo 2 8" xfId="29"/>
    <cellStyle name="Cálculo 2 9" xfId="30"/>
    <cellStyle name="Celda de comprobación 2" xfId="31"/>
    <cellStyle name="Celda vinculada 2" xfId="32"/>
    <cellStyle name="Comma_Sheet1" xfId="33"/>
    <cellStyle name="Encabezado 4 2" xfId="34"/>
    <cellStyle name="Énfasis1 2" xfId="35"/>
    <cellStyle name="Énfasis2 2" xfId="36"/>
    <cellStyle name="Énfasis3 2" xfId="37"/>
    <cellStyle name="Énfasis4 2" xfId="38"/>
    <cellStyle name="Énfasis5 2" xfId="39"/>
    <cellStyle name="Énfasis6 2" xfId="40"/>
    <cellStyle name="Entrada 2" xfId="41"/>
    <cellStyle name="Entrada 2 2" xfId="42"/>
    <cellStyle name="Entrada 2 3" xfId="43"/>
    <cellStyle name="Entrada 2 4" xfId="44"/>
    <cellStyle name="Entrada 2 5" xfId="45"/>
    <cellStyle name="Entrada 2 6" xfId="46"/>
    <cellStyle name="Entrada 2 7" xfId="47"/>
    <cellStyle name="Entrada 2 8" xfId="48"/>
    <cellStyle name="Entrada 2 9" xfId="49"/>
    <cellStyle name="Euro" xfId="50"/>
    <cellStyle name="Euro 2" xfId="51"/>
    <cellStyle name="Euro 2 2" xfId="52"/>
    <cellStyle name="Euro 3" xfId="53"/>
    <cellStyle name="Incorrecto 2" xfId="54"/>
    <cellStyle name="Millares" xfId="1" builtinId="3"/>
    <cellStyle name="Millares 2" xfId="55"/>
    <cellStyle name="Millares 2 2" xfId="56"/>
    <cellStyle name="Millares 3" xfId="57"/>
    <cellStyle name="Millares 3 2" xfId="58"/>
    <cellStyle name="Moneda" xfId="2" builtinId="4"/>
    <cellStyle name="Moneda 2" xfId="59"/>
    <cellStyle name="Moneda 2 2" xfId="60"/>
    <cellStyle name="Moneda 2 3" xfId="61"/>
    <cellStyle name="Moneda 3" xfId="62"/>
    <cellStyle name="Moneda 4" xfId="63"/>
    <cellStyle name="Moneda 5" xfId="64"/>
    <cellStyle name="Neutral 2" xfId="65"/>
    <cellStyle name="Normal" xfId="0" builtinId="0"/>
    <cellStyle name="Normal 2" xfId="66"/>
    <cellStyle name="Normal 2 2" xfId="67"/>
    <cellStyle name="Normal 3" xfId="68"/>
    <cellStyle name="Normal 3 2" xfId="69"/>
    <cellStyle name="Normal 3 2 2" xfId="70"/>
    <cellStyle name="Normal 4" xfId="71"/>
    <cellStyle name="Normal 5" xfId="72"/>
    <cellStyle name="Normal 5 2" xfId="73"/>
    <cellStyle name="Normal 5 3" xfId="74"/>
    <cellStyle name="Normal 6" xfId="75"/>
    <cellStyle name="Normal 7" xfId="76"/>
    <cellStyle name="Notas 2" xfId="77"/>
    <cellStyle name="Notas 2 2" xfId="78"/>
    <cellStyle name="Notas 2 3" xfId="79"/>
    <cellStyle name="Notas 2 4" xfId="80"/>
    <cellStyle name="Notas 2 5" xfId="81"/>
    <cellStyle name="Notas 2 6" xfId="82"/>
    <cellStyle name="Notas 2 7" xfId="83"/>
    <cellStyle name="Notas 2 8" xfId="84"/>
    <cellStyle name="Notas 2 9" xfId="85"/>
    <cellStyle name="Salida 2" xfId="86"/>
    <cellStyle name="Salida 2 2" xfId="87"/>
    <cellStyle name="Salida 2 3" xfId="88"/>
    <cellStyle name="Salida 2 4" xfId="89"/>
    <cellStyle name="Salida 2 5" xfId="90"/>
    <cellStyle name="Salida 2 6" xfId="91"/>
    <cellStyle name="Salida 2 7" xfId="92"/>
    <cellStyle name="Salida 2 8" xfId="93"/>
    <cellStyle name="Salida 2 9" xfId="94"/>
    <cellStyle name="Texto de advertencia 2" xfId="95"/>
    <cellStyle name="Texto explicativo 2" xfId="96"/>
    <cellStyle name="Título 2 2" xfId="97"/>
    <cellStyle name="Título 3 2" xfId="98"/>
    <cellStyle name="Título 4" xfId="99"/>
    <cellStyle name="Total 2" xfId="100"/>
    <cellStyle name="Total 2 2" xfId="101"/>
    <cellStyle name="Total 2 3" xfId="102"/>
    <cellStyle name="Total 2 4" xfId="103"/>
    <cellStyle name="Total 2 5" xfId="104"/>
    <cellStyle name="Total 2 6" xfId="105"/>
    <cellStyle name="Total 2 7" xfId="106"/>
    <cellStyle name="Total 2 8" xfId="107"/>
    <cellStyle name="Total 2 9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D1" zoomScale="85" zoomScaleNormal="85" workbookViewId="0">
      <selection activeCell="H38" sqref="H38"/>
    </sheetView>
  </sheetViews>
  <sheetFormatPr baseColWidth="10" defaultRowHeight="14.25"/>
  <cols>
    <col min="1" max="1" width="13.6640625" style="2" customWidth="1"/>
    <col min="2" max="2" width="21.9296875" style="2" customWidth="1"/>
    <col min="3" max="3" width="21.265625" style="2" customWidth="1"/>
    <col min="4" max="4" width="19.33203125" style="2" customWidth="1"/>
    <col min="5" max="6" width="19.3984375" style="2" customWidth="1"/>
    <col min="7" max="8" width="21.73046875" customWidth="1"/>
    <col min="9" max="9" width="15.3984375" style="1" customWidth="1"/>
    <col min="10" max="10" width="10.6640625" style="1" customWidth="1"/>
    <col min="11" max="11" width="15.86328125" style="1" customWidth="1"/>
    <col min="12" max="12" width="15.6640625" style="1" customWidth="1"/>
    <col min="13" max="13" width="19.1328125" style="1" bestFit="1" customWidth="1"/>
    <col min="14" max="14" width="11.3984375" style="1"/>
  </cols>
  <sheetData>
    <row r="1" spans="1:8" s="1" customFormat="1" ht="15" customHeight="1">
      <c r="A1" s="30" t="s">
        <v>15</v>
      </c>
      <c r="B1" s="30"/>
      <c r="C1" s="30"/>
      <c r="D1" s="30"/>
      <c r="E1" s="30"/>
      <c r="F1" s="30"/>
    </row>
    <row r="2" spans="1:8" s="1" customFormat="1" ht="13.15">
      <c r="A2" s="2"/>
      <c r="B2" s="2"/>
      <c r="C2" s="2"/>
      <c r="D2" s="2"/>
      <c r="E2" s="2"/>
      <c r="F2" s="2"/>
    </row>
    <row r="3" spans="1:8" s="1" customFormat="1" ht="18" customHeight="1">
      <c r="A3" s="34" t="s">
        <v>0</v>
      </c>
      <c r="B3" s="35"/>
      <c r="C3" s="35"/>
      <c r="D3" s="35"/>
      <c r="E3" s="35"/>
      <c r="F3" s="35"/>
      <c r="G3" s="35"/>
      <c r="H3" s="35"/>
    </row>
    <row r="4" spans="1:8" s="1" customFormat="1" ht="18" customHeight="1">
      <c r="A4" s="31" t="s">
        <v>1</v>
      </c>
      <c r="B4" s="32" t="s">
        <v>16</v>
      </c>
      <c r="C4" s="33"/>
      <c r="D4" s="33"/>
      <c r="E4" s="33"/>
      <c r="F4" s="33"/>
      <c r="G4" s="33"/>
      <c r="H4" s="33"/>
    </row>
    <row r="5" spans="1:8" s="1" customFormat="1" ht="18" customHeight="1">
      <c r="A5" s="31"/>
      <c r="B5" s="17">
        <v>2013</v>
      </c>
      <c r="C5" s="17">
        <v>2014</v>
      </c>
      <c r="D5" s="17">
        <v>2015</v>
      </c>
      <c r="E5" s="17">
        <v>2016</v>
      </c>
      <c r="F5" s="17">
        <v>2017</v>
      </c>
      <c r="G5" s="17">
        <v>2018</v>
      </c>
      <c r="H5" s="17">
        <v>2019</v>
      </c>
    </row>
    <row r="6" spans="1:8" s="1" customFormat="1" ht="18" customHeight="1">
      <c r="A6" s="3" t="s">
        <v>2</v>
      </c>
      <c r="B6" s="18">
        <v>6585678.0499999998</v>
      </c>
      <c r="C6" s="19">
        <v>6647394.7999999998</v>
      </c>
      <c r="D6" s="20">
        <v>4193331.94</v>
      </c>
      <c r="E6" s="4">
        <v>4211456.04</v>
      </c>
      <c r="F6" s="6">
        <v>6422804.3200000003</v>
      </c>
      <c r="G6" s="28">
        <v>12591900.77</v>
      </c>
      <c r="H6" s="28">
        <v>6542460.5999999996</v>
      </c>
    </row>
    <row r="7" spans="1:8" s="1" customFormat="1" ht="18" customHeight="1">
      <c r="A7" s="3" t="s">
        <v>3</v>
      </c>
      <c r="B7" s="18">
        <v>9580660.3399999999</v>
      </c>
      <c r="C7" s="5">
        <v>10327950.529999999</v>
      </c>
      <c r="D7" s="5">
        <v>6008710.9400000004</v>
      </c>
      <c r="E7" s="4">
        <v>6444544.8899999997</v>
      </c>
      <c r="F7" s="6">
        <v>11602672.029999999</v>
      </c>
      <c r="G7" s="28">
        <v>15545345.029999999</v>
      </c>
      <c r="H7" s="28">
        <v>9858898.0700000003</v>
      </c>
    </row>
    <row r="8" spans="1:8" s="1" customFormat="1" ht="18" customHeight="1">
      <c r="A8" s="7" t="s">
        <v>4</v>
      </c>
      <c r="B8" s="18">
        <v>11559252.82</v>
      </c>
      <c r="C8" s="5">
        <v>12102481.359999999</v>
      </c>
      <c r="D8" s="4">
        <v>7668088.54</v>
      </c>
      <c r="E8" s="4">
        <v>5384032.2000000002</v>
      </c>
      <c r="F8" s="6">
        <v>8544015.2400000002</v>
      </c>
      <c r="G8" s="28">
        <v>14041779.109999999</v>
      </c>
      <c r="H8" s="28">
        <v>10671132.880000001</v>
      </c>
    </row>
    <row r="9" spans="1:8" s="1" customFormat="1" ht="18" customHeight="1">
      <c r="A9" s="8" t="s">
        <v>5</v>
      </c>
      <c r="B9" s="18">
        <v>8341542.1799999997</v>
      </c>
      <c r="C9" s="5">
        <v>7846410.9000000004</v>
      </c>
      <c r="D9" s="4">
        <v>8384337.6799999997</v>
      </c>
      <c r="E9" s="4">
        <v>5714625</v>
      </c>
      <c r="F9" s="6">
        <v>6155121.4100000001</v>
      </c>
      <c r="G9" s="28">
        <v>12341919.029999999</v>
      </c>
      <c r="H9" s="28">
        <v>10975852.949999999</v>
      </c>
    </row>
    <row r="10" spans="1:8" s="1" customFormat="1" ht="18" customHeight="1">
      <c r="A10" s="3" t="s">
        <v>6</v>
      </c>
      <c r="B10" s="18">
        <v>11571838.109999999</v>
      </c>
      <c r="C10" s="5">
        <v>8454602.4700000007</v>
      </c>
      <c r="D10" s="4">
        <v>6709924.0999999996</v>
      </c>
      <c r="E10" s="4">
        <v>4865656.83</v>
      </c>
      <c r="F10" s="6">
        <v>6534532.96</v>
      </c>
      <c r="G10" s="28">
        <v>17281841.34</v>
      </c>
      <c r="H10" s="28">
        <v>11969767.09</v>
      </c>
    </row>
    <row r="11" spans="1:8" s="1" customFormat="1" ht="18" customHeight="1">
      <c r="A11" s="3" t="s">
        <v>7</v>
      </c>
      <c r="B11" s="18">
        <v>10576282.689999999</v>
      </c>
      <c r="C11" s="5">
        <v>8908696.1999999993</v>
      </c>
      <c r="D11" s="4">
        <v>7461481.4299999997</v>
      </c>
      <c r="E11" s="4">
        <v>8884328.8599999994</v>
      </c>
      <c r="F11" s="6">
        <v>7071725.0899999999</v>
      </c>
      <c r="G11" s="28">
        <v>10835593.220000001</v>
      </c>
      <c r="H11" s="28">
        <v>6431271.4299999997</v>
      </c>
    </row>
    <row r="12" spans="1:8" s="1" customFormat="1" ht="18" customHeight="1">
      <c r="A12" s="3" t="s">
        <v>8</v>
      </c>
      <c r="B12" s="18">
        <v>9667205.9900000002</v>
      </c>
      <c r="C12" s="21">
        <v>7683155.5899999999</v>
      </c>
      <c r="D12" s="4">
        <v>6193900.1900000004</v>
      </c>
      <c r="E12" s="4">
        <v>5971162.0099999998</v>
      </c>
      <c r="F12" s="6">
        <v>5494305.0099999998</v>
      </c>
      <c r="G12" s="21">
        <v>7683155.5899999999</v>
      </c>
      <c r="H12" s="27" t="s">
        <v>18</v>
      </c>
    </row>
    <row r="13" spans="1:8" s="1" customFormat="1" ht="18" customHeight="1">
      <c r="A13" s="3" t="s">
        <v>9</v>
      </c>
      <c r="B13" s="18">
        <v>10263525.539999999</v>
      </c>
      <c r="C13" s="5">
        <v>7115162.8200000003</v>
      </c>
      <c r="D13" s="4">
        <v>9664839.1500000004</v>
      </c>
      <c r="E13" s="4">
        <v>5473499.8099999996</v>
      </c>
      <c r="F13" s="6">
        <f>8128561.14-360175.46</f>
        <v>7768385.6799999997</v>
      </c>
      <c r="G13" s="5">
        <v>7115162.8200000003</v>
      </c>
      <c r="H13" s="27" t="s">
        <v>18</v>
      </c>
    </row>
    <row r="14" spans="1:8" s="1" customFormat="1" ht="18" customHeight="1">
      <c r="A14" s="3" t="s">
        <v>10</v>
      </c>
      <c r="B14" s="18">
        <v>8414256.3499999996</v>
      </c>
      <c r="C14" s="5">
        <v>9850366.7599999998</v>
      </c>
      <c r="D14" s="4">
        <v>5517725.9500000002</v>
      </c>
      <c r="E14" s="4">
        <v>4496950.9400000004</v>
      </c>
      <c r="F14" s="6">
        <f>9049321.41-360175.46</f>
        <v>8689145.9499999993</v>
      </c>
      <c r="G14" s="5">
        <v>9850366.7599999998</v>
      </c>
      <c r="H14" s="27" t="s">
        <v>18</v>
      </c>
    </row>
    <row r="15" spans="1:8" s="1" customFormat="1" ht="18" customHeight="1">
      <c r="A15" s="3" t="s">
        <v>11</v>
      </c>
      <c r="B15" s="18">
        <v>10185128.33</v>
      </c>
      <c r="C15" s="5">
        <v>6687572.8700000001</v>
      </c>
      <c r="D15" s="4">
        <v>8619678.9700000007</v>
      </c>
      <c r="E15" s="4">
        <v>8250807.21</v>
      </c>
      <c r="F15" s="6">
        <f>8324160.83-360175.46</f>
        <v>7963985.3700000001</v>
      </c>
      <c r="G15" s="5">
        <v>6687572.8700000001</v>
      </c>
      <c r="H15" s="27" t="s">
        <v>18</v>
      </c>
    </row>
    <row r="16" spans="1:8" s="1" customFormat="1" ht="18" customHeight="1">
      <c r="A16" s="3" t="s">
        <v>12</v>
      </c>
      <c r="B16" s="18">
        <v>10199870.289999999</v>
      </c>
      <c r="C16" s="5">
        <v>6660525.04</v>
      </c>
      <c r="D16" s="4">
        <v>7556529.54</v>
      </c>
      <c r="E16" s="4">
        <v>9025793.1500000004</v>
      </c>
      <c r="F16" s="6">
        <f>11602719.34-360175.46</f>
        <v>11242543.879999999</v>
      </c>
      <c r="G16" s="5">
        <v>6660525.04</v>
      </c>
      <c r="H16" s="27" t="s">
        <v>18</v>
      </c>
    </row>
    <row r="17" spans="1:8" s="1" customFormat="1" ht="18" customHeight="1">
      <c r="A17" s="3" t="s">
        <v>13</v>
      </c>
      <c r="B17" s="18">
        <v>9839834.4900000002</v>
      </c>
      <c r="C17" s="5">
        <v>5026464.97</v>
      </c>
      <c r="D17" s="4">
        <v>4604798.66</v>
      </c>
      <c r="E17" s="4">
        <v>9154255.0399999991</v>
      </c>
      <c r="F17" s="6">
        <f>9312962.16-360175.47</f>
        <v>8952786.6899999995</v>
      </c>
      <c r="G17" s="5">
        <v>5026464.97</v>
      </c>
      <c r="H17" s="27" t="s">
        <v>18</v>
      </c>
    </row>
    <row r="18" spans="1:8" s="1" customFormat="1" ht="20.100000000000001" customHeight="1" thickBot="1">
      <c r="A18" s="9" t="s">
        <v>14</v>
      </c>
      <c r="B18" s="10">
        <f t="shared" ref="B18:G18" si="0">SUM(B6:B17)</f>
        <v>116785075.17999999</v>
      </c>
      <c r="C18" s="10">
        <f t="shared" si="0"/>
        <v>97310784.310000002</v>
      </c>
      <c r="D18" s="10">
        <f t="shared" si="0"/>
        <v>82583347.090000004</v>
      </c>
      <c r="E18" s="10">
        <f t="shared" si="0"/>
        <v>77877111.979999989</v>
      </c>
      <c r="F18" s="11">
        <f t="shared" si="0"/>
        <v>96442023.629999995</v>
      </c>
      <c r="G18" s="11">
        <f t="shared" si="0"/>
        <v>125661626.55000001</v>
      </c>
      <c r="H18" s="11">
        <f t="shared" ref="H18" si="1">SUM(H6:H17)</f>
        <v>56449383.020000003</v>
      </c>
    </row>
    <row r="19" spans="1:8" s="1" customFormat="1" ht="13.5" thickTop="1">
      <c r="A19" s="2"/>
      <c r="B19" s="2"/>
      <c r="C19" s="2"/>
      <c r="D19" s="2"/>
      <c r="E19" s="2"/>
      <c r="F19" s="2"/>
    </row>
    <row r="20" spans="1:8" s="1" customFormat="1" ht="13.15">
      <c r="A20" s="2"/>
      <c r="B20" s="2"/>
      <c r="C20" s="2"/>
      <c r="D20" s="2"/>
      <c r="E20" s="2"/>
      <c r="F20" s="2"/>
    </row>
    <row r="21" spans="1:8" s="1" customFormat="1" ht="15" customHeight="1">
      <c r="A21" s="30" t="s">
        <v>17</v>
      </c>
      <c r="B21" s="30"/>
      <c r="C21" s="30"/>
      <c r="D21" s="30"/>
      <c r="E21" s="30"/>
      <c r="F21" s="30"/>
    </row>
    <row r="22" spans="1:8" s="1" customFormat="1" ht="13.15">
      <c r="A22" s="2"/>
      <c r="B22" s="2"/>
      <c r="C22" s="2"/>
      <c r="D22" s="2"/>
      <c r="E22" s="2"/>
      <c r="F22" s="2"/>
    </row>
    <row r="23" spans="1:8" s="1" customFormat="1" ht="18" customHeight="1">
      <c r="A23" s="36" t="s">
        <v>0</v>
      </c>
      <c r="B23" s="35"/>
      <c r="C23" s="35"/>
      <c r="D23" s="35"/>
      <c r="E23" s="35"/>
      <c r="F23" s="35"/>
      <c r="G23" s="35"/>
      <c r="H23" s="35"/>
    </row>
    <row r="24" spans="1:8" s="1" customFormat="1" ht="18" customHeight="1">
      <c r="A24" s="31" t="s">
        <v>1</v>
      </c>
      <c r="B24" s="32" t="s">
        <v>16</v>
      </c>
      <c r="C24" s="33"/>
      <c r="D24" s="33"/>
      <c r="E24" s="33"/>
      <c r="F24" s="33"/>
      <c r="G24" s="33"/>
      <c r="H24" s="33"/>
    </row>
    <row r="25" spans="1:8" s="1" customFormat="1" ht="18" customHeight="1">
      <c r="A25" s="31"/>
      <c r="B25" s="17">
        <v>2013</v>
      </c>
      <c r="C25" s="17">
        <v>2014</v>
      </c>
      <c r="D25" s="17">
        <v>2015</v>
      </c>
      <c r="E25" s="22">
        <v>2016</v>
      </c>
      <c r="F25" s="23">
        <v>2017</v>
      </c>
      <c r="G25" s="23">
        <v>2018</v>
      </c>
      <c r="H25" s="23">
        <v>2019</v>
      </c>
    </row>
    <row r="26" spans="1:8" s="1" customFormat="1" ht="18" customHeight="1">
      <c r="A26" s="3" t="s">
        <v>2</v>
      </c>
      <c r="B26" s="24">
        <v>428572.7</v>
      </c>
      <c r="C26" s="12">
        <v>526119</v>
      </c>
      <c r="D26" s="12">
        <v>536083</v>
      </c>
      <c r="E26" s="13">
        <v>615390</v>
      </c>
      <c r="F26" s="25">
        <v>553283</v>
      </c>
      <c r="G26" s="29">
        <v>856154.29</v>
      </c>
      <c r="H26" s="29">
        <v>475893</v>
      </c>
    </row>
    <row r="27" spans="1:8" s="1" customFormat="1" ht="18" customHeight="1">
      <c r="A27" s="3" t="s">
        <v>3</v>
      </c>
      <c r="B27" s="24">
        <v>634025.19999999995</v>
      </c>
      <c r="C27" s="12">
        <v>815338</v>
      </c>
      <c r="D27" s="12">
        <v>711043</v>
      </c>
      <c r="E27" s="13">
        <v>949553.42</v>
      </c>
      <c r="F27" s="25">
        <v>652673</v>
      </c>
      <c r="G27" s="29">
        <v>1120135.74</v>
      </c>
      <c r="H27" s="29">
        <v>681579.44</v>
      </c>
    </row>
    <row r="28" spans="1:8" s="1" customFormat="1" ht="18" customHeight="1">
      <c r="A28" s="3" t="s">
        <v>4</v>
      </c>
      <c r="B28" s="24">
        <v>679243.1</v>
      </c>
      <c r="C28" s="12">
        <v>954552</v>
      </c>
      <c r="D28" s="12">
        <v>840060</v>
      </c>
      <c r="E28" s="13">
        <v>739437.5</v>
      </c>
      <c r="F28" s="25">
        <v>807752</v>
      </c>
      <c r="G28" s="29">
        <v>1077697.47</v>
      </c>
      <c r="H28" s="29">
        <v>497892.28</v>
      </c>
    </row>
    <row r="29" spans="1:8" s="1" customFormat="1" ht="18" customHeight="1">
      <c r="A29" s="3" t="s">
        <v>5</v>
      </c>
      <c r="B29" s="24">
        <v>515571.8</v>
      </c>
      <c r="C29" s="12">
        <v>638300</v>
      </c>
      <c r="D29" s="12">
        <v>924982</v>
      </c>
      <c r="E29" s="13">
        <v>766582</v>
      </c>
      <c r="F29" s="25">
        <v>889438.4</v>
      </c>
      <c r="G29" s="29">
        <v>958723.24</v>
      </c>
      <c r="H29" s="29">
        <v>681080.78</v>
      </c>
    </row>
    <row r="30" spans="1:8" s="1" customFormat="1" ht="18" customHeight="1">
      <c r="A30" s="3" t="s">
        <v>6</v>
      </c>
      <c r="B30" s="24">
        <v>677647</v>
      </c>
      <c r="C30" s="12">
        <v>684734</v>
      </c>
      <c r="D30" s="12">
        <v>597216</v>
      </c>
      <c r="E30" s="13">
        <v>505042.78</v>
      </c>
      <c r="F30" s="25">
        <v>667665</v>
      </c>
      <c r="G30" s="29">
        <v>1147680.22</v>
      </c>
      <c r="H30" s="29">
        <v>775638.73</v>
      </c>
    </row>
    <row r="31" spans="1:8" s="1" customFormat="1" ht="18" customHeight="1">
      <c r="A31" s="3" t="s">
        <v>7</v>
      </c>
      <c r="B31" s="24">
        <v>627408.9</v>
      </c>
      <c r="C31" s="12">
        <v>722867</v>
      </c>
      <c r="D31" s="12">
        <v>774223</v>
      </c>
      <c r="E31" s="13">
        <v>891671</v>
      </c>
      <c r="F31" s="25">
        <v>736657</v>
      </c>
      <c r="G31" s="29">
        <v>674407.32</v>
      </c>
      <c r="H31" s="29">
        <v>455655</v>
      </c>
    </row>
    <row r="32" spans="1:8" s="1" customFormat="1" ht="18" customHeight="1">
      <c r="A32" s="3" t="s">
        <v>8</v>
      </c>
      <c r="B32" s="24">
        <v>560183.80000000005</v>
      </c>
      <c r="C32" s="12">
        <v>623168</v>
      </c>
      <c r="D32" s="12">
        <v>638840</v>
      </c>
      <c r="E32" s="13">
        <v>638953</v>
      </c>
      <c r="F32" s="25">
        <v>608246</v>
      </c>
      <c r="G32" s="12">
        <v>623168</v>
      </c>
      <c r="H32" s="37" t="s">
        <v>18</v>
      </c>
    </row>
    <row r="33" spans="1:8" s="1" customFormat="1" ht="18" customHeight="1">
      <c r="A33" s="3" t="s">
        <v>9</v>
      </c>
      <c r="B33" s="24">
        <v>598634</v>
      </c>
      <c r="C33" s="12">
        <v>576304</v>
      </c>
      <c r="D33" s="12">
        <v>1069211.96</v>
      </c>
      <c r="E33" s="13">
        <v>611605</v>
      </c>
      <c r="F33" s="25">
        <f>909917+18225.46</f>
        <v>928142.46</v>
      </c>
      <c r="G33" s="12">
        <v>576304</v>
      </c>
      <c r="H33" s="37" t="s">
        <v>18</v>
      </c>
    </row>
    <row r="34" spans="1:8" s="1" customFormat="1" ht="18" customHeight="1">
      <c r="A34" s="3" t="s">
        <v>10</v>
      </c>
      <c r="B34" s="24">
        <v>503176.1</v>
      </c>
      <c r="C34" s="12">
        <v>805142</v>
      </c>
      <c r="D34" s="12">
        <v>582267</v>
      </c>
      <c r="E34" s="13">
        <v>472081</v>
      </c>
      <c r="F34" s="26">
        <f>732165+18225.46</f>
        <v>750390.46</v>
      </c>
      <c r="G34" s="12">
        <v>805142</v>
      </c>
      <c r="H34" s="38" t="s">
        <v>18</v>
      </c>
    </row>
    <row r="35" spans="1:8" s="1" customFormat="1" ht="18" customHeight="1">
      <c r="A35" s="3" t="s">
        <v>11</v>
      </c>
      <c r="B35" s="24">
        <v>611911.1</v>
      </c>
      <c r="C35" s="12">
        <v>578044</v>
      </c>
      <c r="D35" s="12">
        <v>863059</v>
      </c>
      <c r="E35" s="13">
        <v>834794</v>
      </c>
      <c r="F35" s="26">
        <f>578963+18225.44</f>
        <v>597188.43999999994</v>
      </c>
      <c r="G35" s="12">
        <v>578044</v>
      </c>
      <c r="H35" s="38" t="s">
        <v>18</v>
      </c>
    </row>
    <row r="36" spans="1:8" s="1" customFormat="1" ht="18" customHeight="1">
      <c r="A36" s="3" t="s">
        <v>12</v>
      </c>
      <c r="B36" s="24">
        <v>603385.4</v>
      </c>
      <c r="C36" s="12">
        <v>607884</v>
      </c>
      <c r="D36" s="12">
        <v>894987</v>
      </c>
      <c r="E36" s="13">
        <v>802569</v>
      </c>
      <c r="F36" s="26">
        <f>849148.22+18225.46</f>
        <v>867373.67999999993</v>
      </c>
      <c r="G36" s="12">
        <v>607884</v>
      </c>
      <c r="H36" s="38" t="s">
        <v>18</v>
      </c>
    </row>
    <row r="37" spans="1:8" s="1" customFormat="1" ht="18" customHeight="1">
      <c r="A37" s="3" t="s">
        <v>13</v>
      </c>
      <c r="B37" s="24">
        <v>573472.9</v>
      </c>
      <c r="C37" s="12">
        <v>488330</v>
      </c>
      <c r="D37" s="12">
        <v>599303</v>
      </c>
      <c r="E37" s="13">
        <v>1056581</v>
      </c>
      <c r="F37" s="26">
        <f>731602+18225.46</f>
        <v>749827.46</v>
      </c>
      <c r="G37" s="12">
        <v>488330</v>
      </c>
      <c r="H37" s="38" t="s">
        <v>18</v>
      </c>
    </row>
    <row r="38" spans="1:8" s="1" customFormat="1" ht="20.100000000000001" customHeight="1" thickBot="1">
      <c r="A38" s="9" t="s">
        <v>14</v>
      </c>
      <c r="B38" s="14">
        <f t="shared" ref="B38:G38" si="2">SUM(B26:B37)</f>
        <v>7013232</v>
      </c>
      <c r="C38" s="14">
        <f t="shared" si="2"/>
        <v>8020782</v>
      </c>
      <c r="D38" s="14">
        <f t="shared" si="2"/>
        <v>9031274.9600000009</v>
      </c>
      <c r="E38" s="15">
        <f t="shared" si="2"/>
        <v>8884259.6999999993</v>
      </c>
      <c r="F38" s="16">
        <f t="shared" si="2"/>
        <v>8808636.8999999985</v>
      </c>
      <c r="G38" s="16">
        <f t="shared" si="2"/>
        <v>9513670.2800000012</v>
      </c>
      <c r="H38" s="16">
        <f t="shared" ref="H38" si="3">SUM(H26:H37)</f>
        <v>3567739.23</v>
      </c>
    </row>
    <row r="39" spans="1:8" s="1" customFormat="1" ht="13.5" thickTop="1">
      <c r="A39" s="2"/>
      <c r="B39" s="2"/>
      <c r="C39" s="2"/>
      <c r="D39" s="2"/>
      <c r="E39" s="2"/>
      <c r="F39" s="2"/>
    </row>
    <row r="40" spans="1:8" s="1" customFormat="1" ht="13.15">
      <c r="A40" s="2"/>
      <c r="B40" s="2"/>
      <c r="C40" s="2"/>
      <c r="D40" s="2"/>
      <c r="E40" s="2"/>
      <c r="F40" s="2"/>
    </row>
    <row r="41" spans="1:8" s="1" customFormat="1" ht="13.15">
      <c r="A41" s="2"/>
      <c r="B41" s="2"/>
      <c r="C41" s="2"/>
      <c r="D41" s="2"/>
      <c r="E41" s="2"/>
      <c r="F41" s="2"/>
    </row>
    <row r="42" spans="1:8" s="1" customFormat="1" ht="13.15">
      <c r="A42" s="2"/>
      <c r="B42" s="2"/>
      <c r="C42" s="2"/>
      <c r="D42" s="2"/>
      <c r="E42" s="2"/>
      <c r="F42" s="2"/>
    </row>
    <row r="43" spans="1:8" s="1" customFormat="1" ht="13.15">
      <c r="A43" s="2"/>
      <c r="B43" s="2"/>
      <c r="C43" s="2"/>
      <c r="D43" s="2"/>
      <c r="E43" s="2"/>
      <c r="F43" s="2"/>
    </row>
    <row r="44" spans="1:8" s="1" customFormat="1" ht="13.15">
      <c r="A44" s="2"/>
      <c r="B44" s="2"/>
      <c r="C44" s="2"/>
      <c r="D44" s="2"/>
      <c r="E44" s="2"/>
      <c r="F44" s="2"/>
    </row>
    <row r="45" spans="1:8" s="1" customFormat="1" ht="13.15">
      <c r="A45" s="2"/>
      <c r="B45" s="2"/>
      <c r="C45" s="2"/>
      <c r="D45" s="2"/>
      <c r="E45" s="2"/>
      <c r="F45" s="2"/>
    </row>
    <row r="46" spans="1:8" s="1" customFormat="1" ht="13.15">
      <c r="A46" s="2"/>
      <c r="B46" s="2"/>
      <c r="C46" s="2"/>
      <c r="D46" s="2"/>
      <c r="E46" s="2"/>
      <c r="F46" s="2"/>
    </row>
    <row r="47" spans="1:8" s="1" customFormat="1" ht="13.15">
      <c r="A47" s="2"/>
      <c r="B47" s="2"/>
      <c r="C47" s="2"/>
      <c r="D47" s="2"/>
      <c r="E47" s="2"/>
      <c r="F47" s="2"/>
    </row>
    <row r="48" spans="1:8" s="1" customFormat="1" ht="13.15">
      <c r="A48" s="2"/>
      <c r="B48" s="2"/>
      <c r="C48" s="2"/>
      <c r="D48" s="2"/>
      <c r="E48" s="2"/>
      <c r="F48" s="2"/>
    </row>
    <row r="49" spans="1:6" s="1" customFormat="1" ht="13.15">
      <c r="A49" s="2"/>
      <c r="B49" s="2"/>
      <c r="C49" s="2"/>
      <c r="D49" s="2"/>
      <c r="E49" s="2"/>
      <c r="F49" s="2"/>
    </row>
  </sheetData>
  <mergeCells count="8">
    <mergeCell ref="A21:F21"/>
    <mergeCell ref="A24:A25"/>
    <mergeCell ref="A1:F1"/>
    <mergeCell ref="A4:A5"/>
    <mergeCell ref="A3:H3"/>
    <mergeCell ref="B4:H4"/>
    <mergeCell ref="A23:H23"/>
    <mergeCell ref="B24:H24"/>
  </mergeCells>
  <pageMargins left="1.5748031496062993" right="0.11811023622047245" top="0.98425196850393704" bottom="0.74803149606299213" header="0.31496062992125984" footer="0.31496062992125984"/>
  <pageSetup scale="85" orientation="portrait" r:id="rId1"/>
  <headerFooter>
    <oddHeader xml:space="preserve">&amp;C&amp;"Soberana Titular,Normal"&amp;10OFICIALIA MAYOR
DIRECCIÓN GENERAL DE ADMINISTRACIÓN Y FINANZAS
DIRECCIÓN GENERAL ADJUNTA DE ADQUISICIONES
DIRECCIÓN DE COMBUSTIBLES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AEREOS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COMBUSTIBLE-28</dc:creator>
  <cp:lastModifiedBy>VINCULACION Y ENLACE</cp:lastModifiedBy>
  <cp:lastPrinted>2018-01-22T21:23:55Z</cp:lastPrinted>
  <dcterms:created xsi:type="dcterms:W3CDTF">2018-01-22T21:21:28Z</dcterms:created>
  <dcterms:modified xsi:type="dcterms:W3CDTF">2019-08-02T15:59:12Z</dcterms:modified>
</cp:coreProperties>
</file>